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2" yWindow="156" windowWidth="10992" windowHeight="11640" tabRatio="756"/>
  </bookViews>
  <sheets>
    <sheet name="Instructions" sheetId="16" r:id="rId1"/>
    <sheet name="Unrounded Requirement Finder" sheetId="8" r:id="rId2"/>
    <sheet name="SY 15-16 Price Calculator" sheetId="1" r:id="rId3"/>
    <sheet name="SY 15-16 NonFederal Calculator" sheetId="9" r:id="rId4"/>
    <sheet name="SY 15-16 Split Calculator" sheetId="17" r:id="rId5"/>
    <sheet name="SY 2015-2016 REPORT" sheetId="11" r:id="rId6"/>
    <sheet name="SY 14-15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Instructions!$A$1:$H$179</definedName>
    <definedName name="_xlnm.Print_Area" localSheetId="3">'SY 15-16 NonFederal Calculator'!$A$3:$F$83</definedName>
    <definedName name="_xlnm.Print_Area" localSheetId="2">'SY 15-16 Price Calculator'!$A$4:$H$65</definedName>
    <definedName name="_xlnm.Print_Area" localSheetId="4">'SY 15-16 Split Calculator'!$A$3:$G$59</definedName>
    <definedName name="_xlnm.Print_Area" localSheetId="1">'Unrounded Requirement Finder'!$A$1:$F$26</definedName>
  </definedNames>
  <calcPr calcId="145621"/>
</workbook>
</file>

<file path=xl/calcChain.xml><?xml version="1.0" encoding="utf-8"?>
<calcChain xmlns="http://schemas.openxmlformats.org/spreadsheetml/2006/main">
  <c r="E29" i="9" l="1"/>
  <c r="C58" i="17"/>
  <c r="C55" i="17"/>
  <c r="C52" i="17"/>
  <c r="B52" i="17"/>
  <c r="C49" i="17"/>
  <c r="D43" i="17"/>
  <c r="C43" i="17"/>
  <c r="G34" i="11" l="1"/>
  <c r="G32" i="11"/>
  <c r="G25" i="11"/>
  <c r="G22" i="11"/>
  <c r="C19" i="11"/>
  <c r="D7" i="8"/>
  <c r="D7" i="9" s="1"/>
  <c r="D16" i="8"/>
  <c r="D15" i="8"/>
  <c r="E15" i="8"/>
  <c r="B18" i="20"/>
  <c r="D17" i="20"/>
  <c r="D16" i="20"/>
  <c r="D15" i="20"/>
  <c r="D14" i="20"/>
  <c r="D13" i="20"/>
  <c r="D12" i="20"/>
  <c r="D11" i="20"/>
  <c r="D10" i="20"/>
  <c r="D9" i="20"/>
  <c r="D8" i="20"/>
  <c r="D18" i="20"/>
  <c r="E18" i="20"/>
  <c r="E19" i="20"/>
  <c r="B24" i="17"/>
  <c r="D23" i="17"/>
  <c r="D22" i="17"/>
  <c r="D21" i="17"/>
  <c r="D20" i="17"/>
  <c r="D19" i="17"/>
  <c r="D18" i="17"/>
  <c r="D17" i="17"/>
  <c r="D16" i="17"/>
  <c r="D15" i="17"/>
  <c r="D14" i="17"/>
  <c r="B18" i="10"/>
  <c r="D17" i="10"/>
  <c r="D16" i="10"/>
  <c r="D15" i="10"/>
  <c r="D14" i="10"/>
  <c r="D13" i="10"/>
  <c r="D12" i="10"/>
  <c r="D11" i="10"/>
  <c r="D10" i="10"/>
  <c r="D9" i="10"/>
  <c r="D8" i="10"/>
  <c r="D50" i="1"/>
  <c r="D51" i="1"/>
  <c r="I246" i="6"/>
  <c r="G254" i="4"/>
  <c r="I254" i="4"/>
  <c r="G253" i="4"/>
  <c r="I253" i="4"/>
  <c r="B60" i="1"/>
  <c r="D59" i="1"/>
  <c r="D58" i="1"/>
  <c r="D57" i="1"/>
  <c r="D56" i="1"/>
  <c r="D55" i="1"/>
  <c r="D54" i="1"/>
  <c r="D53" i="1"/>
  <c r="D52"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4" i="1"/>
  <c r="D23" i="1"/>
  <c r="D22" i="1"/>
  <c r="D21" i="1"/>
  <c r="D20" i="1"/>
  <c r="D19" i="1"/>
  <c r="D18" i="1"/>
  <c r="D17" i="1"/>
  <c r="D16" i="1"/>
  <c r="D15" i="1"/>
  <c r="D14" i="1"/>
  <c r="D24" i="1" s="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0" i="1"/>
  <c r="E60" i="1"/>
  <c r="E61" i="1"/>
  <c r="D18" i="10"/>
  <c r="E18" i="10"/>
  <c r="E19" i="10"/>
  <c r="G12" i="11" l="1"/>
  <c r="G13" i="11" s="1"/>
  <c r="E24" i="1"/>
  <c r="D24" i="17"/>
  <c r="E24" i="17" s="1"/>
  <c r="D7" i="17"/>
  <c r="E7" i="17" s="1"/>
  <c r="D7" i="1"/>
  <c r="E7" i="1" s="1"/>
  <c r="E7" i="9"/>
  <c r="D17" i="9" s="1"/>
  <c r="D30" i="17" l="1"/>
  <c r="D34" i="17" s="1"/>
  <c r="D30" i="1"/>
  <c r="D38" i="1" s="1"/>
  <c r="D42" i="1" s="1"/>
  <c r="E17" i="9"/>
  <c r="D26" i="9"/>
  <c r="D34" i="1" l="1"/>
  <c r="E23" i="9"/>
  <c r="E26" i="9" s="1"/>
  <c r="E32" i="9"/>
  <c r="G39" i="11" l="1"/>
  <c r="G41" i="11" l="1"/>
</calcChain>
</file>

<file path=xl/sharedStrings.xml><?xml version="1.0" encoding="utf-8"?>
<sst xmlns="http://schemas.openxmlformats.org/spreadsheetml/2006/main" count="371" uniqueCount="219">
  <si>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</si>
  <si>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</si>
  <si>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</si>
  <si>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</si>
  <si>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</si>
  <si>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</si>
  <si>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</si>
  <si>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</si>
  <si>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</si>
  <si>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</si>
  <si>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</si>
  <si>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</si>
  <si>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</si>
  <si>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</si>
  <si>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</si>
  <si>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</si>
  <si>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</si>
  <si>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</si>
  <si>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</si>
  <si>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</si>
  <si>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</si>
  <si>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</si>
  <si>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</si>
  <si>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</si>
  <si>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</si>
  <si>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</si>
  <si>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</si>
  <si>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</si>
  <si>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</si>
  <si>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</si>
  <si>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</si>
  <si>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</si>
  <si>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</si>
  <si>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</si>
  <si>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</si>
  <si>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</si>
  <si>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</si>
  <si>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</si>
  <si>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</si>
  <si>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</si>
  <si>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</si>
  <si>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</si>
  <si>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Tab 1:</t>
  </si>
  <si>
    <t>Tab 2:</t>
  </si>
  <si>
    <t>Tab 3:</t>
  </si>
  <si>
    <t>Tab 4:</t>
  </si>
  <si>
    <t xml:space="preserve">Note: Users may want to print the instructions and use them to guide users through the PLE Tool. </t>
  </si>
  <si>
    <t>205 of the Healthy, Hunger-Free Kids Act of 2010.   If the pricing requirements calculated by the</t>
  </si>
  <si>
    <t xml:space="preserve">1.) SY 2010-11 Weighted Average Price </t>
  </si>
  <si>
    <t xml:space="preserve">Tool are not met or are exceeded, the Tool will also calculate any amounts carried over into </t>
  </si>
  <si>
    <t xml:space="preserve"> of all paid lunch prices charged in the SFA.</t>
  </si>
  <si>
    <t>the next year. Note, the weighted average prices calculated in the Tool are the weighted average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</si>
  <si>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</si>
  <si>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</si>
  <si>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</si>
  <si>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</si>
  <si>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</si>
  <si>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</si>
  <si>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</si>
  <si>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</si>
  <si>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 xml:space="preserve"> Tab 5: </t>
  </si>
  <si>
    <t>Cells shaded this color designate data entry cells. The SFA must enter the applicable data in these cells for the tool to calculate the requirements</t>
  </si>
  <si>
    <t>Hyperlinks are also placed throughout the tool to navigate to the different tabs</t>
  </si>
  <si>
    <r>
      <t>2.</t>
    </r>
    <r>
      <rPr>
        <sz val="7"/>
        <color indexed="8"/>
        <rFont val="Times New Roman"/>
        <family val="1"/>
      </rPr>
      <t>    </t>
    </r>
    <r>
      <rPr>
        <sz val="12"/>
        <color indexed="8"/>
        <rFont val="Calibri"/>
        <family val="2"/>
      </rPr>
      <t xml:space="preserve">Change individual paid lunch prices until the average paid lunch price reaches the new average paid lunch price requirement.  This amount will appear in the </t>
    </r>
    <r>
      <rPr>
        <b/>
        <sz val="12"/>
        <color indexed="8"/>
        <rFont val="Calibri"/>
        <family val="2"/>
      </rPr>
      <t>Weighted Average Price</t>
    </r>
    <r>
      <rPr>
        <sz val="12"/>
        <color indexed="8"/>
        <rFont val="Calibri"/>
        <family val="2"/>
      </rPr>
      <t xml:space="preserve"> box.</t>
    </r>
  </si>
  <si>
    <r>
      <t xml:space="preserve"> B</t>
    </r>
    <r>
      <rPr>
        <b/>
        <i/>
        <sz val="10"/>
        <rFont val="Calibri"/>
        <family val="2"/>
      </rPr>
      <t>.  Optional</t>
    </r>
    <r>
      <rPr>
        <b/>
        <sz val="10"/>
        <rFont val="Calibri"/>
        <family val="2"/>
      </rPr>
      <t xml:space="preserve"> Price ROUNDED DOWN to nearest 5 cents:</t>
    </r>
  </si>
  <si>
    <t xml:space="preserve">price increase requirement and non-Federal source contributions to meet the requirements in Section </t>
  </si>
  <si>
    <t>The PLE Tool (Tool) was created to help School Food Authorities (SFAs) calculate their paid lunch</t>
  </si>
  <si>
    <t>Many price combinations can be used to reach the new weighted average paid lunch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</si>
  <si>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</si>
  <si>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</si>
  <si>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</si>
  <si>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</si>
  <si>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</si>
  <si>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</si>
  <si>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</si>
  <si>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</si>
  <si>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</si>
  <si>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</si>
  <si>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</si>
  <si>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</si>
  <si>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</si>
  <si>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</si>
  <si>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</si>
  <si>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</si>
  <si>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</si>
  <si>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r>
      <rPr>
        <b/>
        <i/>
        <sz val="12"/>
        <color indexed="8"/>
        <rFont val="Calibri"/>
        <family val="2"/>
      </rPr>
      <t>SFAs may use tabs 6 and 7 if they need to make calculations from previous years</t>
    </r>
    <r>
      <rPr>
        <sz val="12"/>
        <color indexed="8"/>
        <rFont val="Calibri"/>
        <family val="2"/>
      </rPr>
      <t xml:space="preserve">.  </t>
    </r>
  </si>
  <si>
    <t xml:space="preserve">Tab 5: </t>
  </si>
  <si>
    <t>1.   Enter the paid lunch count for October 2012 associated with each paid meal price in the Monthly # of Paid Lunches column.</t>
  </si>
  <si>
    <t>If you do not know your SY2010-2011 Weighted Average Price 
CLICK HERE</t>
  </si>
  <si>
    <t>Note: Total price increase for SY 2014-2015 is based on the difference between the weighted average price entered above and SY 2014-2015 rounded DOWN requirement.</t>
  </si>
  <si>
    <t xml:space="preserve">This figure sets the pricing requirements throughout the Tool and helps determine any amounts carried forward. This figure was calculated through the SY 2014-15 PLE Tool.  </t>
  </si>
  <si>
    <t>Based on the actual amount contributed for SY 2013-14, the tool calculates the following:</t>
  </si>
  <si>
    <t>1.) SY 2010-11 Weighted Average Price</t>
  </si>
  <si>
    <t>Enter the SY 2014-15 Unrounded Price Requirement in the box below</t>
  </si>
  <si>
    <t>SY 2015-16 Weighted Average Price Requirement</t>
  </si>
  <si>
    <t>Price 1: 
SY 2013-2014
Requirement price to the nearest cent</t>
  </si>
  <si>
    <t>Price 2: 
SY 2014-2015
Requirement price to the nearest cent</t>
  </si>
  <si>
    <t>Complete if you do NOT know your SY 2014-2015 Unrounded Price Requirement</t>
  </si>
  <si>
    <r>
      <t>This is can be found in Section 1: Box A of the SY 2014-2015 REPORT from the SY 2014-15 tool or you may find it below (</t>
    </r>
    <r>
      <rPr>
        <b/>
        <sz val="11"/>
        <rFont val="Calibri"/>
        <family val="2"/>
      </rPr>
      <t>Price 2</t>
    </r>
    <r>
      <rPr>
        <i/>
        <sz val="11"/>
        <rFont val="Calibri"/>
        <family val="2"/>
      </rPr>
      <t>)</t>
    </r>
  </si>
  <si>
    <t>Note: The SY 2014-15 requirement is based on price increase requirements from SY 2011-12 through SY 2013-14.</t>
  </si>
  <si>
    <t>Click here to go to SY 2015-16 Non-Federal Source Calculator</t>
  </si>
  <si>
    <t>Click here to go to SY 2015-16 Price Calculator</t>
  </si>
  <si>
    <t>Click here to go to SY 2015-16 Split Calculator</t>
  </si>
  <si>
    <t>SY 2015-16 Price Adjustment Calculator</t>
  </si>
  <si>
    <t>Note:  Above prices are based on adjusting 
SY 2014-2015 price requirement by the 2% rate increase plus the Consumer Price Index (2.19%)</t>
  </si>
  <si>
    <t>SY 2014-15 Weighted Average Price Calculator</t>
  </si>
  <si>
    <r>
      <t xml:space="preserve">Enter the paid prices and number of paid lunches sold at each price for
 </t>
    </r>
    <r>
      <rPr>
        <b/>
        <sz val="10"/>
        <color indexed="62"/>
        <rFont val="Calibri"/>
        <family val="2"/>
      </rPr>
      <t>October 2014</t>
    </r>
    <r>
      <rPr>
        <sz val="10"/>
        <color indexed="8"/>
        <rFont val="Calibri"/>
        <family val="2"/>
      </rPr>
      <t>.</t>
    </r>
  </si>
  <si>
    <t>Total Price Increase
for SY 2015-16</t>
  </si>
  <si>
    <r>
      <t xml:space="preserve">Required price increase for SY 2015-16 </t>
    </r>
    <r>
      <rPr>
        <b/>
        <sz val="10"/>
        <rFont val="Calibri"/>
        <family val="2"/>
      </rPr>
      <t>(with 10 cent cap)</t>
    </r>
  </si>
  <si>
    <t>Remaining increase carried forward
to SY 2016-17</t>
  </si>
  <si>
    <t>Remaining credit carried forward
to SY 2016-17</t>
  </si>
  <si>
    <t>SY 2014-15 Weighted Average Price</t>
  </si>
  <si>
    <r>
      <t>Note:  SY 2014-15 Weighted Average Price equal to or above</t>
    </r>
    <r>
      <rPr>
        <b/>
        <i/>
        <sz val="10"/>
        <rFont val="Calibri"/>
        <family val="2"/>
      </rPr>
      <t xml:space="preserve"> $2.70</t>
    </r>
    <r>
      <rPr>
        <i/>
        <sz val="10"/>
        <rFont val="Calibri"/>
        <family val="2"/>
      </rPr>
      <t xml:space="preserve"> are compliant for SY 2015-16.</t>
    </r>
    <r>
      <rPr>
        <b/>
        <i/>
        <sz val="10"/>
        <rFont val="Calibri"/>
        <family val="2"/>
      </rPr>
      <t xml:space="preserve"> $2.70 </t>
    </r>
    <r>
      <rPr>
        <i/>
        <sz val="10"/>
        <rFont val="Calibri"/>
        <family val="2"/>
      </rPr>
      <t>is the difference between the Free and Paid reimbursement rates for SY 2014-15.</t>
    </r>
  </si>
  <si>
    <t>Click here to determine SY2014-2015 weighted average price</t>
  </si>
  <si>
    <t>SY 2015-16 Non-Federal Contribution Calculator</t>
  </si>
  <si>
    <r>
      <t>Non-Federal Source Contribution Calculator for</t>
    </r>
    <r>
      <rPr>
        <b/>
        <sz val="12"/>
        <rFont val="Calibri"/>
        <family val="2"/>
      </rPr>
      <t xml:space="preserve"> SY 2015-16</t>
    </r>
  </si>
  <si>
    <r>
      <t xml:space="preserve">TOTAL Price Increase
for </t>
    </r>
    <r>
      <rPr>
        <b/>
        <sz val="11"/>
        <color indexed="10"/>
        <rFont val="Calibri"/>
        <family val="2"/>
      </rPr>
      <t>SY 2015-16</t>
    </r>
  </si>
  <si>
    <r>
      <t xml:space="preserve">TOTAL </t>
    </r>
    <r>
      <rPr>
        <b/>
        <sz val="11"/>
        <color indexed="10"/>
        <rFont val="Calibri"/>
        <family val="2"/>
      </rPr>
      <t xml:space="preserve">SY 2015-16 </t>
    </r>
    <r>
      <rPr>
        <b/>
        <sz val="11"/>
        <color indexed="8"/>
        <rFont val="Calibri"/>
        <family val="2"/>
      </rPr>
      <t>Annual Non-Federal Source Contribution</t>
    </r>
  </si>
  <si>
    <t xml:space="preserve">Annual Non-Federal Source Contribution Requirement
for SY 2015-16 </t>
  </si>
  <si>
    <t>Enter total amount of Non-Federal Source Funds Contributed for SY 2011-12 through SY 2014-15</t>
  </si>
  <si>
    <t>Price Increase Requirement for SY 2015-16
(with 10 cent cap)</t>
  </si>
  <si>
    <t>SY 2015-16 Annual Non-Federal Source Contribution
(with 10 cent cap)</t>
  </si>
  <si>
    <t>Remaining Annual Non-Federal Source Contribution carried forward to SY 2016-17</t>
  </si>
  <si>
    <t>Remaining Credit carried forward to SY 2016-17</t>
  </si>
  <si>
    <t>Note: Total price increase for SY 2015-2016 is based on the difference between the weighted average price entered above and SY 2015-2016 rounded DOWN requirement.</t>
  </si>
  <si>
    <t>Note:  This tool is created to allow the user to only enter the annual number of paid lunches and the amount of non-Federal Source funds contributed for SY 2015-16.  If any other parts of the tool are modified, the user runs the risk of calculating an incorrect annual non-Federal source contribution.  Users should not modify the tool's current functionality.</t>
  </si>
  <si>
    <t>Go to SY 2015-2016 REPORT</t>
  </si>
  <si>
    <t>SY 2015-16 Split Price and Non-Federal Calculator</t>
  </si>
  <si>
    <t>Enter the total paid lunch count (for all prices).
** Annual Non-Federal Source funds for SY2015-2016 are estimated based on the ACTUAL lunch count entered below</t>
  </si>
  <si>
    <t>SY2015-2016 Weighted Average Pricing Report</t>
  </si>
  <si>
    <t>Section 1: SY2015-2016 Weighted Average Paid Price Requirements</t>
  </si>
  <si>
    <t xml:space="preserve">This report assists in tracking the pricing requirements and amounts carried forward for SY 2015-2016. Information on this report is used to determine the 
SY 2015-2016 weighted average price requirements.
 Please print and keep in records. 
</t>
  </si>
  <si>
    <t>Select the SY 2015-2016 method used to ensure sufficient funds are provided for PAID Lunches</t>
  </si>
  <si>
    <t>A.  Remaining increase carried forward to SY 2016-17:</t>
  </si>
  <si>
    <t>B.  Remaining credit carried forward to SY 2016-17:</t>
  </si>
  <si>
    <t>C.  Remaining Annual Non-Federal Source Contribution carried forward to SY 2016-17:</t>
  </si>
  <si>
    <t>D.  Remaining Credit carried forward to SY 2016-17:</t>
  </si>
  <si>
    <t>E.  Remaining Annual Non-Federal Source Contribution carried forward to SY 2016-17:</t>
  </si>
  <si>
    <t>F.  Remaining Credit carried forward to SY 2016-17:</t>
  </si>
  <si>
    <t>SY 2014-2015 Weighted Average Price Calculator</t>
  </si>
  <si>
    <r>
      <t xml:space="preserve">Enter current prices and number of lunches sold at each price using </t>
    </r>
    <r>
      <rPr>
        <b/>
        <sz val="10"/>
        <color indexed="56"/>
        <rFont val="Calibri"/>
        <family val="2"/>
      </rPr>
      <t>October 2014</t>
    </r>
    <r>
      <rPr>
        <sz val="10"/>
        <color indexed="8"/>
        <rFont val="Calibri"/>
        <family val="2"/>
      </rPr>
      <t xml:space="preserve"> data.</t>
    </r>
  </si>
  <si>
    <t>Go to SY2015-2016 Report</t>
  </si>
  <si>
    <t>Click to go back to SY 15-16 Non-Federal Calculator</t>
  </si>
  <si>
    <t>School Year (SY) 2015-16 Paid Lunch Equity (PLE) Tool Instructions</t>
  </si>
  <si>
    <t>This version of the PLE tool is only applicable to SY 2015-2016.  A new version of the tool will be issued for SY 2016-2017</t>
  </si>
  <si>
    <t>The SY 2015-16 PLE Tool consists of 5 tabs:</t>
  </si>
  <si>
    <t>SY 2015-16 Price Calculator</t>
  </si>
  <si>
    <t xml:space="preserve">SY 2015-16 Non-Federal Calculator </t>
  </si>
  <si>
    <t>SY 2015-16 Split Calculator</t>
  </si>
  <si>
    <t>SY 2015-16 REPORT</t>
  </si>
  <si>
    <t>* The last two tabs (SY 14-15 and SY 10-11 Price Calculators) are for reference only</t>
  </si>
  <si>
    <t>SFAs need the following data to calculate the Weighted Average Price for SY 2015-16:</t>
  </si>
  <si>
    <t>2.) All paid lunch prices for October 2014</t>
  </si>
  <si>
    <t>3.) Number of paid lunches served associated with each paid lunch price in October 2014</t>
  </si>
  <si>
    <t>SFAs who have opted to contribute non-Federal sources for SY 2015-16 need:</t>
  </si>
  <si>
    <t>2.) SY 2014-15 Weighted Average Price (if different from SY 2010-11 Weighted Average Price)</t>
  </si>
  <si>
    <t>2.) Total number of paid lunches served in SY 2013-14</t>
  </si>
  <si>
    <t>3.) The total dollar amount through SY 2014-15 non-Federal contribution</t>
  </si>
  <si>
    <t xml:space="preserve">SY 2015-16 WEIGHTED AVERAGE PAID LUNCH PRICE CALCULATION </t>
  </si>
  <si>
    <t>These instructions are for SFAs increasing their weighted average prices to meet the SY 2015-16 paid lunch price requirement</t>
  </si>
  <si>
    <r>
      <t xml:space="preserve">1. Enter SY 2014-15 Weighted Average Price in the orange box.
 </t>
    </r>
    <r>
      <rPr>
        <i/>
        <sz val="12"/>
        <color indexed="8"/>
        <rFont val="Calibri"/>
        <family val="2"/>
      </rPr>
      <t>If the SY 2014-15 weighted average price is not known then use the unrounded requirement finder.</t>
    </r>
  </si>
  <si>
    <t>After calculating the SY 2014-15 weighted average price requirement for paid lunches, click on the link labeled "Click here to go to SY 2015-16 Price Calculator"</t>
  </si>
  <si>
    <t>To calculate the SY 2014-15 Weighted Average Price the SFA must:</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</si>
  <si>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</si>
  <si>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</si>
  <si>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</si>
  <si>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SY2015-2016 REPORT</t>
  </si>
  <si>
    <t>This report is generated for use in the SY2016-17 PLE tool and displays the SY2015-2016 requirements and any amount carried forward determined on the SY2015-2016 Price Calculator</t>
  </si>
  <si>
    <t>Select the SY 2015-2016 method used to ensure sufficient funds are provided for PAID lunches</t>
  </si>
  <si>
    <t>SFAs have the flexibility to raise individual prices as long as the weighted average price equals the new SY2015-2016 required level.</t>
  </si>
  <si>
    <t>Go to SY 2014-15 Price Calculator</t>
  </si>
  <si>
    <t>SY 2015-16 NON-FEDERAL SOURCE CONTRIBUTION CALCULATION</t>
  </si>
  <si>
    <r>
      <t xml:space="preserve">1. Enter SY 2014-15 Weighted Average Price in the orange box.
 </t>
    </r>
    <r>
      <rPr>
        <i/>
        <sz val="12"/>
        <color indexed="8"/>
        <rFont val="Calibri"/>
        <family val="2"/>
      </rPr>
      <t>If the SY 2014-15 weighted average price is not known then use the unrounded requirement finder</t>
    </r>
  </si>
  <si>
    <t xml:space="preserve">This figure sets the pricing requirements throughout the Tool and helps determine any amounts carried forward. This figure was calculated through the SY 2015-16 PLE Tool.  </t>
  </si>
  <si>
    <t>SY 2015-16 Non-Federal Source Contribution Requirement</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</si>
  <si>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</si>
  <si>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 xml:space="preserve">2.) Enter the paid lunch count for the entire 2013-2014 School Year in the </t>
  </si>
  <si>
    <t>for SY 2015-16.</t>
  </si>
  <si>
    <t>The Tool will calculate the annual non-Federal source contribution for SY 2015-16 with and will apply the 10 cent cap if applicable</t>
  </si>
  <si>
    <t>∙ Remaining Annual Non-Federal Source Contribution for SY 2015-16</t>
  </si>
  <si>
    <t>∙ Remaining Annual Non-Federal Source Contribution carried forward to SY 2016-17</t>
  </si>
  <si>
    <t>∙ Remaining Credit carried forward to SY 2016-17</t>
  </si>
  <si>
    <t xml:space="preserve">SY 2015-16 Split Calculator </t>
  </si>
  <si>
    <t>The box at the top of this tab displays the SY2015-16 Weighted Average Price Requirement</t>
  </si>
  <si>
    <r>
      <t>1.</t>
    </r>
    <r>
      <rPr>
        <sz val="7"/>
        <color indexed="8"/>
        <rFont val="Times New Roman"/>
        <family val="1"/>
      </rPr>
      <t>   </t>
    </r>
    <r>
      <rPr>
        <sz val="12"/>
        <color indexed="8"/>
        <rFont val="Calibri"/>
        <family val="2"/>
      </rPr>
      <t xml:space="preserve">Enter the paid lunch count for October 2014 associated with each paid meal price in the </t>
    </r>
    <r>
      <rPr>
        <b/>
        <sz val="12"/>
        <color indexed="8"/>
        <rFont val="Calibri"/>
        <family val="2"/>
      </rPr>
      <t>Monthly # of Paid Lunches</t>
    </r>
    <r>
      <rPr>
        <sz val="12"/>
        <color indexed="8"/>
        <rFont val="Calibri"/>
        <family val="2"/>
      </rPr>
      <t xml:space="preserve"> column.</t>
    </r>
  </si>
  <si>
    <r>
      <t>2.</t>
    </r>
    <r>
      <rPr>
        <sz val="7"/>
        <color indexed="8"/>
        <rFont val="Times New Roman"/>
        <family val="1"/>
      </rPr>
      <t>    </t>
    </r>
    <r>
      <rPr>
        <sz val="12"/>
        <color indexed="8"/>
        <rFont val="Calibri"/>
        <family val="2"/>
      </rPr>
      <t xml:space="preserve">Enter each paid lunch price in the SFA (including all schools – elementary, middle, high, etc) for October 2014 in the </t>
    </r>
    <r>
      <rPr>
        <b/>
        <sz val="12"/>
        <color indexed="8"/>
        <rFont val="Calibri"/>
        <family val="2"/>
      </rPr>
      <t>Paid Lunch Price</t>
    </r>
    <r>
      <rPr>
        <sz val="12"/>
        <color indexed="8"/>
        <rFont val="Calibri"/>
        <family val="2"/>
      </rPr>
      <t xml:space="preserve"> column. </t>
    </r>
  </si>
  <si>
    <t>1. Enter the amount they plan to charge for paid lunches in SY 2015-16 in the "New Price Increase "</t>
  </si>
  <si>
    <t xml:space="preserve">1.) Enter the paid lunch count for the entire 2013-2014 School Year in the </t>
  </si>
  <si>
    <t>Based on the actual amount contributed for SY 2014-15, the tool calculates the following:</t>
  </si>
  <si>
    <t>Increase SY2015-2016 average weighted price</t>
  </si>
  <si>
    <t>Contribute Non-Federal sources for SY2015-2016</t>
  </si>
  <si>
    <r>
      <t xml:space="preserve">A.  </t>
    </r>
    <r>
      <rPr>
        <b/>
        <sz val="11"/>
        <rFont val="Calibri"/>
        <family val="2"/>
      </rPr>
      <t>SY 2015-16 Weighted Average Price Requirement*:</t>
    </r>
    <r>
      <rPr>
        <b/>
        <sz val="12"/>
        <rFont val="Calibri"/>
        <family val="2"/>
      </rPr>
      <t xml:space="preserve">
*</t>
    </r>
    <r>
      <rPr>
        <i/>
        <sz val="10"/>
        <rFont val="Calibri"/>
        <family val="2"/>
      </rPr>
      <t>This price will be entered into the SY 2016-2017 tool to determine the SY2016-2017 weighted average price requirements</t>
    </r>
  </si>
  <si>
    <t>Total remaining required Price Increase</t>
  </si>
  <si>
    <t>Enter in the new average weighted price for SY 2015-16:</t>
  </si>
  <si>
    <t>Enter the amount of Non-Federal Source contributions for SY 2015-16:</t>
  </si>
  <si>
    <t>At or above equity</t>
  </si>
  <si>
    <t xml:space="preserve">Only complete the tabs for the method used for meeting the requirement 
(raising prices, contributing non-Federal sources, or the split calculator).  </t>
  </si>
  <si>
    <t>Enter the new average weighted price for SY 2015-16:</t>
  </si>
  <si>
    <r>
      <t xml:space="preserve">Split Calculations
</t>
    </r>
    <r>
      <rPr>
        <b/>
        <i/>
        <sz val="11"/>
        <color indexed="8"/>
        <rFont val="Calibri"/>
        <family val="2"/>
      </rPr>
      <t>Both average weighted price adjustments and Non-Federal source contributions</t>
    </r>
  </si>
  <si>
    <t xml:space="preserve">Once an SFA has calculated the SY 2015-16 average paid lunch price requirement, they can   </t>
  </si>
  <si>
    <t>After calculating the SY 2015-16 weighted average price requirement for paid lunches, go to SY 2015-16 Non-Federal Source Calculator tab</t>
  </si>
  <si>
    <r>
      <t>After calculating the SY 2015-16 weighted average price requirement for paid lunches, click on the link labeled "</t>
    </r>
    <r>
      <rPr>
        <b/>
        <i/>
        <sz val="12"/>
        <color indexed="8"/>
        <rFont val="Calibri"/>
        <family val="2"/>
      </rPr>
      <t>Click here to go to SY 2015-16 Split Calculator</t>
    </r>
    <r>
      <rPr>
        <i/>
        <sz val="12"/>
        <color indexed="8"/>
        <rFont val="Calibri"/>
        <family val="2"/>
      </rPr>
      <t>"</t>
    </r>
  </si>
  <si>
    <r>
      <t>labeled</t>
    </r>
    <r>
      <rPr>
        <b/>
        <sz val="12"/>
        <color indexed="8"/>
        <rFont val="Calibri"/>
        <family val="2"/>
      </rPr>
      <t xml:space="preserve"> Amount of Non-Federal Source Funds Contributed from SY 2011-12 through SY 2014-15.</t>
    </r>
  </si>
  <si>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or SY 2014-15 enter the SY2010-11 weighted average price. Otherwise, click the link below.</t>
    </r>
  </si>
  <si>
    <r>
      <t>Enter the total paid lunch count (for all prices).</t>
    </r>
    <r>
      <rPr>
        <b/>
        <sz val="10"/>
        <color indexed="10"/>
        <rFont val="Calibri"/>
        <family val="2"/>
      </rPr>
      <t xml:space="preserve">
</t>
    </r>
    <r>
      <rPr>
        <i/>
        <sz val="9"/>
        <rFont val="Calibri"/>
        <family val="2"/>
      </rPr>
      <t>** Annual Non-Federal Source funds for SY2015-2016 are estimated based on the ACTUAL lunch count entered below</t>
    </r>
  </si>
  <si>
    <t>Enter annual # of Paid Lunches for SY2013-14**</t>
  </si>
  <si>
    <t>Enter the new price increase for SY2015-2016 to assist in meeting the requirement</t>
  </si>
  <si>
    <t>Enter annual # of Paid Lunches for SY 2013-14**</t>
  </si>
  <si>
    <t>Section 2: Amounts Carried Forward to SY 2016-2017</t>
  </si>
  <si>
    <t>is the SY2014-15 Weighted Average Price</t>
  </si>
  <si>
    <t>2.) Enter the actual amount of the non-Federal source contribution in the orange box</t>
  </si>
  <si>
    <r>
      <t>After calculating the SY 2014-15 weighted average price requirement for paid lunches, click on the link labeled "</t>
    </r>
    <r>
      <rPr>
        <b/>
        <i/>
        <sz val="12"/>
        <color indexed="8"/>
        <rFont val="Calibri"/>
        <family val="2"/>
      </rPr>
      <t>Click here to go to SY 2015-16 Price Calculator</t>
    </r>
    <r>
      <rPr>
        <i/>
        <sz val="12"/>
        <color indexed="8"/>
        <rFont val="Calibri"/>
        <family val="2"/>
      </rPr>
      <t>"</t>
    </r>
  </si>
  <si>
    <r>
      <t xml:space="preserve">1). Enter the current weighted average paid lunch price.
</t>
    </r>
    <r>
      <rPr>
        <i/>
        <sz val="12"/>
        <rFont val="Calibri"/>
        <family val="2"/>
      </rPr>
      <t>This price may be the same as the SY 2014-2015 weighted average price determined on the Unrounded Requirement Finder tab if the SFA did not raise the weighted average price in SY 2014-2015. To determine the most current average weighted price go to the SY2014-2015 Price Calculator tab.</t>
    </r>
  </si>
  <si>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</si>
  <si>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</si>
  <si>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</si>
  <si>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r>
      <rPr>
        <b/>
        <sz val="12"/>
        <color indexed="8"/>
        <rFont val="Calibri"/>
        <family val="2"/>
      </rPr>
      <t>SY 2014-15</t>
    </r>
    <r>
      <rPr>
        <sz val="12"/>
        <color indexed="8"/>
        <rFont val="Calibri"/>
        <family val="2"/>
      </rPr>
      <t xml:space="preserve"> in the orange box labeled as such. </t>
    </r>
  </si>
  <si>
    <t>Remaining Annual Non-Federal Source Contribution Requirement carried forward to SY 2016-17</t>
  </si>
  <si>
    <t>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</si>
</sst>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 numFmtId="170" formatCode="[$-409]mmmm\ d\,\ yyyy;@"/>
  </numFmts>
  <fonts count="71" x14ac:knownFonts="1">
    <font>
      <sz val="11"/>
      <color theme="1"/>
      <name val="Calibri"/>
      <family val="2"/>
      <scheme val="minor"/>
    </font>
    <font>
      <b/>
      <sz val="11"/>
      <color indexed="8"/>
      <name val="Calibri"/>
      <family val="2"/>
    </font>
    <font>
      <sz val="12"/>
      <color indexed="8"/>
      <name val="Calibri"/>
      <family val="2"/>
    </font>
    <font>
      <sz val="7"/>
      <color indexed="8"/>
      <name val="Times New Roman"/>
      <family val="1"/>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8" fillId="0" borderId="0" applyFont="0" applyFill="0" applyBorder="0" applyAlignment="0" applyProtection="0"/>
    <xf numFmtId="44" fontId="28" fillId="0" borderId="0" applyFont="0" applyFill="0" applyBorder="0" applyAlignment="0" applyProtection="0"/>
    <xf numFmtId="0" fontId="31" fillId="0" borderId="0" applyNumberFormat="0" applyFill="0" applyBorder="0" applyAlignment="0" applyProtection="0">
      <alignment vertical="top"/>
      <protection locked="0"/>
    </xf>
  </cellStyleXfs>
  <cellXfs count="515">
    <xf numFmtId="0" fontId="0" fillId="0" borderId="0" xfId="0"/>
    <xf numFmtId="164" fontId="33" fillId="0" borderId="1" xfId="0" applyNumberFormat="1" applyFont="1" applyBorder="1"/>
    <xf numFmtId="0" fontId="33" fillId="0" borderId="2" xfId="0" applyFont="1" applyBorder="1"/>
    <xf numFmtId="0" fontId="33"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4" fillId="2" borderId="8" xfId="0" applyFont="1" applyFill="1" applyBorder="1"/>
    <xf numFmtId="0" fontId="0" fillId="2" borderId="9" xfId="0" applyFill="1" applyBorder="1"/>
    <xf numFmtId="0" fontId="35" fillId="2" borderId="8" xfId="0" applyFont="1" applyFill="1" applyBorder="1"/>
    <xf numFmtId="0" fontId="34"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5"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3" fillId="0" borderId="1" xfId="0" applyNumberFormat="1" applyFont="1" applyBorder="1" applyAlignment="1">
      <alignment wrapText="1"/>
    </xf>
    <xf numFmtId="0" fontId="33" fillId="0" borderId="2" xfId="0" applyFont="1" applyBorder="1" applyAlignment="1">
      <alignment wrapText="1"/>
    </xf>
    <xf numFmtId="0" fontId="33" fillId="0" borderId="3" xfId="0" applyFont="1" applyBorder="1" applyAlignment="1">
      <alignment wrapText="1"/>
    </xf>
    <xf numFmtId="0" fontId="36" fillId="2" borderId="8" xfId="0" applyFont="1" applyFill="1" applyBorder="1"/>
    <xf numFmtId="0" fontId="34" fillId="2" borderId="0" xfId="0" applyFont="1" applyFill="1" applyBorder="1"/>
    <xf numFmtId="0" fontId="37"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8" fillId="2" borderId="8" xfId="0" applyFont="1" applyFill="1" applyBorder="1"/>
    <xf numFmtId="0" fontId="33" fillId="2" borderId="0" xfId="0" applyFont="1" applyFill="1" applyBorder="1"/>
    <xf numFmtId="0" fontId="33" fillId="2" borderId="9" xfId="0" applyFont="1" applyFill="1" applyBorder="1"/>
    <xf numFmtId="0" fontId="39" fillId="2" borderId="0" xfId="0" applyFont="1" applyFill="1" applyBorder="1"/>
    <xf numFmtId="0" fontId="39" fillId="2" borderId="9" xfId="0" applyFont="1" applyFill="1" applyBorder="1"/>
    <xf numFmtId="0" fontId="40" fillId="2" borderId="0" xfId="0" applyFont="1" applyFill="1" applyBorder="1"/>
    <xf numFmtId="0" fontId="41" fillId="2" borderId="8" xfId="0" applyNumberFormat="1" applyFont="1" applyFill="1" applyBorder="1"/>
    <xf numFmtId="0" fontId="42" fillId="2" borderId="8" xfId="0" applyFont="1" applyFill="1" applyBorder="1"/>
    <xf numFmtId="0" fontId="42" fillId="2" borderId="0" xfId="0" applyFont="1" applyFill="1" applyBorder="1"/>
    <xf numFmtId="0" fontId="42" fillId="2" borderId="0" xfId="0" applyFont="1" applyFill="1" applyBorder="1" applyAlignment="1"/>
    <xf numFmtId="0" fontId="0" fillId="2" borderId="8" xfId="0" applyFill="1" applyBorder="1"/>
    <xf numFmtId="0" fontId="43" fillId="2" borderId="8" xfId="0" applyFont="1" applyFill="1" applyBorder="1"/>
    <xf numFmtId="0" fontId="0" fillId="2" borderId="12" xfId="0" applyFill="1" applyBorder="1"/>
    <xf numFmtId="44" fontId="44" fillId="0" borderId="0" xfId="2" applyFont="1" applyFill="1" applyBorder="1" applyAlignment="1" applyProtection="1">
      <alignment horizontal="left" wrapText="1"/>
    </xf>
    <xf numFmtId="44" fontId="32" fillId="0" borderId="13" xfId="2" applyFont="1" applyFill="1" applyBorder="1" applyAlignment="1" applyProtection="1">
      <alignment horizontal="center"/>
    </xf>
    <xf numFmtId="44" fontId="32" fillId="0" borderId="14" xfId="2" applyFont="1" applyFill="1" applyBorder="1" applyAlignment="1" applyProtection="1">
      <alignment horizontal="center"/>
    </xf>
    <xf numFmtId="0" fontId="45" fillId="0" borderId="0" xfId="3" applyFont="1" applyFill="1" applyBorder="1" applyAlignment="1" applyProtection="1">
      <alignment horizontal="center" vertical="center"/>
    </xf>
    <xf numFmtId="0" fontId="40" fillId="0" borderId="6" xfId="0" applyFont="1" applyBorder="1" applyAlignment="1">
      <alignment horizontal="center" vertical="center" wrapText="1"/>
    </xf>
    <xf numFmtId="0" fontId="40"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1" fillId="0" borderId="0" xfId="3" applyAlignment="1" applyProtection="1">
      <alignment horizontal="center" vertical="center"/>
    </xf>
    <xf numFmtId="0" fontId="32" fillId="0" borderId="0" xfId="0" applyFont="1" applyFill="1" applyBorder="1" applyAlignment="1">
      <alignment horizontal="center" vertical="center" wrapText="1"/>
    </xf>
    <xf numFmtId="0" fontId="46" fillId="0" borderId="0" xfId="0" applyFont="1" applyFill="1"/>
    <xf numFmtId="164" fontId="32" fillId="0" borderId="0" xfId="0" applyNumberFormat="1" applyFont="1" applyBorder="1" applyAlignment="1">
      <alignment horizontal="center" vertical="center"/>
    </xf>
    <xf numFmtId="0" fontId="32" fillId="0" borderId="0" xfId="0" applyFont="1" applyFill="1" applyBorder="1" applyAlignment="1">
      <alignment vertical="center" wrapText="1"/>
    </xf>
    <xf numFmtId="0" fontId="0" fillId="0" borderId="0" xfId="0" applyAlignment="1">
      <alignment horizontal="right"/>
    </xf>
    <xf numFmtId="0" fontId="32" fillId="0" borderId="9" xfId="0" applyFont="1" applyFill="1" applyBorder="1" applyAlignment="1">
      <alignment vertical="center" wrapText="1"/>
    </xf>
    <xf numFmtId="0" fontId="40" fillId="0" borderId="0" xfId="0" applyFont="1" applyBorder="1" applyAlignment="1">
      <alignment vertical="center" wrapText="1"/>
    </xf>
    <xf numFmtId="0" fontId="40" fillId="0" borderId="10" xfId="0" applyFont="1" applyBorder="1" applyAlignment="1">
      <alignment horizontal="center" vertical="center" wrapText="1"/>
    </xf>
    <xf numFmtId="0" fontId="47" fillId="0" borderId="0" xfId="0" applyFont="1" applyFill="1" applyBorder="1" applyAlignment="1">
      <alignment vertical="center"/>
    </xf>
    <xf numFmtId="0" fontId="47"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8" fillId="4" borderId="15" xfId="0" applyFont="1" applyFill="1" applyBorder="1" applyProtection="1"/>
    <xf numFmtId="0" fontId="48" fillId="4" borderId="16" xfId="0" applyFont="1" applyFill="1" applyBorder="1" applyProtection="1"/>
    <xf numFmtId="0" fontId="0" fillId="4" borderId="16" xfId="0" applyFill="1" applyBorder="1" applyProtection="1"/>
    <xf numFmtId="0" fontId="0" fillId="4" borderId="17" xfId="0" applyFill="1" applyBorder="1" applyProtection="1"/>
    <xf numFmtId="0" fontId="48" fillId="2" borderId="0" xfId="0" applyFont="1" applyFill="1" applyBorder="1" applyProtection="1"/>
    <xf numFmtId="0" fontId="46"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2" fillId="2" borderId="0" xfId="0" applyFont="1" applyFill="1" applyBorder="1" applyAlignment="1" applyProtection="1">
      <alignment horizontal="center"/>
    </xf>
    <xf numFmtId="0" fontId="32" fillId="2" borderId="0" xfId="0" applyFont="1" applyFill="1" applyBorder="1" applyAlignment="1" applyProtection="1"/>
    <xf numFmtId="0" fontId="32"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8" fillId="0" borderId="18" xfId="2" applyFont="1" applyFill="1" applyBorder="1" applyProtection="1"/>
    <xf numFmtId="0" fontId="32" fillId="2" borderId="0" xfId="0" applyFont="1" applyFill="1" applyProtection="1"/>
    <xf numFmtId="166" fontId="32" fillId="0" borderId="19" xfId="0" applyNumberFormat="1" applyFont="1" applyFill="1" applyBorder="1" applyProtection="1"/>
    <xf numFmtId="0" fontId="32" fillId="0" borderId="20" xfId="0" applyFont="1" applyFill="1" applyBorder="1" applyProtection="1"/>
    <xf numFmtId="44" fontId="32" fillId="0" borderId="20" xfId="2" applyFont="1" applyFill="1" applyBorder="1" applyProtection="1"/>
    <xf numFmtId="167" fontId="32" fillId="0" borderId="21" xfId="2" applyNumberFormat="1" applyFont="1" applyFill="1" applyBorder="1" applyProtection="1"/>
    <xf numFmtId="167" fontId="32" fillId="2" borderId="0" xfId="2" applyNumberFormat="1" applyFont="1" applyFill="1" applyBorder="1" applyProtection="1"/>
    <xf numFmtId="168" fontId="32" fillId="2" borderId="0" xfId="2" applyNumberFormat="1" applyFont="1" applyFill="1" applyBorder="1" applyProtection="1"/>
    <xf numFmtId="166" fontId="32" fillId="2" borderId="0" xfId="0" applyNumberFormat="1" applyFont="1" applyFill="1" applyBorder="1" applyProtection="1"/>
    <xf numFmtId="0" fontId="32" fillId="2" borderId="0" xfId="0" applyFont="1" applyFill="1" applyBorder="1" applyProtection="1"/>
    <xf numFmtId="44" fontId="32" fillId="2" borderId="0" xfId="2" applyFont="1" applyFill="1" applyBorder="1" applyProtection="1"/>
    <xf numFmtId="0" fontId="49" fillId="2" borderId="0" xfId="0" applyFont="1" applyFill="1" applyAlignment="1" applyProtection="1">
      <alignment horizontal="center"/>
    </xf>
    <xf numFmtId="166" fontId="0" fillId="2" borderId="0" xfId="0" applyNumberFormat="1" applyFill="1" applyProtection="1"/>
    <xf numFmtId="44" fontId="40" fillId="2" borderId="0" xfId="2" applyFont="1" applyFill="1" applyBorder="1" applyProtection="1"/>
    <xf numFmtId="2" fontId="0" fillId="2" borderId="0" xfId="0" applyNumberFormat="1" applyFill="1" applyProtection="1"/>
    <xf numFmtId="0" fontId="0" fillId="0" borderId="0" xfId="0" applyFill="1" applyProtection="1"/>
    <xf numFmtId="0" fontId="48"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9" fillId="4" borderId="8" xfId="0" applyFont="1" applyFill="1" applyBorder="1" applyAlignment="1" applyProtection="1">
      <alignment horizontal="right"/>
    </xf>
    <xf numFmtId="44" fontId="28" fillId="0" borderId="18" xfId="2" applyNumberFormat="1" applyFont="1" applyFill="1" applyBorder="1" applyProtection="1"/>
    <xf numFmtId="0" fontId="30" fillId="4" borderId="8" xfId="0" applyFont="1" applyFill="1" applyBorder="1" applyAlignment="1" applyProtection="1">
      <alignment horizontal="right"/>
    </xf>
    <xf numFmtId="166" fontId="32" fillId="0" borderId="22" xfId="0" applyNumberFormat="1" applyFont="1" applyFill="1" applyBorder="1" applyProtection="1"/>
    <xf numFmtId="0" fontId="32" fillId="0" borderId="23" xfId="0" applyFont="1" applyFill="1" applyBorder="1" applyProtection="1"/>
    <xf numFmtId="44" fontId="32" fillId="0" borderId="23" xfId="2" applyFont="1" applyFill="1" applyBorder="1" applyProtection="1"/>
    <xf numFmtId="167" fontId="32"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50" fillId="4" borderId="10" xfId="2" applyFont="1" applyFill="1" applyBorder="1" applyProtection="1"/>
    <xf numFmtId="0" fontId="0" fillId="2" borderId="0" xfId="0" applyFill="1" applyAlignment="1" applyProtection="1">
      <alignment vertical="top"/>
    </xf>
    <xf numFmtId="0" fontId="48" fillId="4" borderId="12" xfId="0" applyFont="1" applyFill="1" applyBorder="1" applyProtection="1"/>
    <xf numFmtId="0" fontId="46" fillId="2" borderId="0" xfId="0" applyFont="1" applyFill="1" applyBorder="1" applyAlignment="1" applyProtection="1">
      <alignment wrapText="1"/>
    </xf>
    <xf numFmtId="0" fontId="31" fillId="0" borderId="0" xfId="3" applyFill="1" applyBorder="1" applyAlignment="1" applyProtection="1">
      <alignment horizontal="center" vertical="center"/>
      <protection locked="0"/>
    </xf>
    <xf numFmtId="0" fontId="48"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1" fillId="2" borderId="0" xfId="2" applyNumberFormat="1" applyFont="1" applyFill="1" applyBorder="1" applyAlignment="1" applyProtection="1">
      <alignment horizontal="left" vertical="top" wrapText="1"/>
    </xf>
    <xf numFmtId="0" fontId="51"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1" fillId="2" borderId="0" xfId="2" applyNumberFormat="1" applyFont="1" applyFill="1" applyBorder="1" applyAlignment="1" applyProtection="1">
      <alignment wrapText="1"/>
    </xf>
    <xf numFmtId="169" fontId="0" fillId="2" borderId="0" xfId="0" applyNumberFormat="1" applyFill="1" applyProtection="1"/>
    <xf numFmtId="49" fontId="40" fillId="2" borderId="0" xfId="2" applyNumberFormat="1" applyFont="1" applyFill="1" applyBorder="1" applyAlignment="1" applyProtection="1"/>
    <xf numFmtId="44" fontId="0" fillId="0" borderId="0" xfId="0" applyNumberFormat="1" applyProtection="1"/>
    <xf numFmtId="49" fontId="51" fillId="2" borderId="0" xfId="2" applyNumberFormat="1" applyFont="1" applyFill="1" applyBorder="1" applyAlignment="1" applyProtection="1">
      <alignment vertical="top" wrapText="1"/>
    </xf>
    <xf numFmtId="44" fontId="28" fillId="0" borderId="18" xfId="2" applyFont="1" applyBorder="1" applyProtection="1"/>
    <xf numFmtId="0" fontId="32" fillId="0" borderId="14" xfId="0" applyFont="1" applyBorder="1" applyAlignment="1" applyProtection="1">
      <alignment horizontal="center" wrapText="1"/>
    </xf>
    <xf numFmtId="0" fontId="0" fillId="0" borderId="14" xfId="0" applyBorder="1" applyProtection="1"/>
    <xf numFmtId="0" fontId="32" fillId="2" borderId="0" xfId="0" applyFont="1" applyFill="1" applyBorder="1" applyAlignment="1" applyProtection="1">
      <alignment wrapText="1"/>
    </xf>
    <xf numFmtId="166" fontId="32" fillId="0" borderId="22" xfId="0" applyNumberFormat="1" applyFont="1" applyBorder="1" applyProtection="1"/>
    <xf numFmtId="0" fontId="32" fillId="0" borderId="23" xfId="0" applyFont="1" applyBorder="1" applyProtection="1"/>
    <xf numFmtId="0" fontId="46" fillId="0" borderId="0" xfId="0" applyFont="1"/>
    <xf numFmtId="0" fontId="46" fillId="2" borderId="0" xfId="0" applyFont="1" applyFill="1" applyBorder="1" applyAlignment="1" applyProtection="1">
      <alignment horizontal="center" wrapText="1"/>
    </xf>
    <xf numFmtId="0" fontId="32" fillId="5" borderId="26" xfId="0" applyFont="1" applyFill="1" applyBorder="1" applyAlignment="1" applyProtection="1">
      <alignment horizontal="center" vertical="center" wrapText="1"/>
    </xf>
    <xf numFmtId="0" fontId="32" fillId="5" borderId="27" xfId="0" applyFont="1" applyFill="1" applyBorder="1" applyAlignment="1" applyProtection="1">
      <alignment horizontal="center" vertical="center" wrapText="1"/>
    </xf>
    <xf numFmtId="0" fontId="32" fillId="5" borderId="28" xfId="0" applyFont="1" applyFill="1" applyBorder="1" applyAlignment="1" applyProtection="1">
      <alignment horizontal="center" wrapText="1"/>
    </xf>
    <xf numFmtId="166" fontId="28" fillId="6" borderId="13" xfId="1" applyNumberFormat="1" applyFont="1" applyFill="1" applyBorder="1" applyProtection="1">
      <protection locked="0"/>
    </xf>
    <xf numFmtId="44" fontId="28" fillId="6" borderId="18" xfId="2" applyFont="1" applyFill="1" applyBorder="1" applyProtection="1">
      <protection locked="0"/>
    </xf>
    <xf numFmtId="0" fontId="32" fillId="5" borderId="29" xfId="0" applyFont="1" applyFill="1" applyBorder="1" applyAlignment="1" applyProtection="1">
      <alignment horizontal="center" wrapText="1"/>
    </xf>
    <xf numFmtId="0" fontId="32" fillId="5" borderId="26" xfId="0" applyFont="1" applyFill="1" applyBorder="1" applyAlignment="1" applyProtection="1">
      <alignment horizontal="center" wrapText="1"/>
    </xf>
    <xf numFmtId="0" fontId="32" fillId="5" borderId="27" xfId="0" applyFont="1" applyFill="1" applyBorder="1" applyAlignment="1" applyProtection="1">
      <alignment horizontal="center" wrapText="1"/>
    </xf>
    <xf numFmtId="0" fontId="32" fillId="7" borderId="26" xfId="0" applyFont="1" applyFill="1" applyBorder="1" applyAlignment="1" applyProtection="1">
      <alignment horizontal="center" vertical="center" wrapText="1"/>
    </xf>
    <xf numFmtId="0" fontId="32" fillId="7" borderId="27" xfId="0" applyFont="1" applyFill="1" applyBorder="1" applyAlignment="1" applyProtection="1">
      <alignment horizontal="center" vertical="center" wrapText="1"/>
    </xf>
    <xf numFmtId="0" fontId="32" fillId="7" borderId="28" xfId="0" applyFont="1" applyFill="1" applyBorder="1" applyAlignment="1" applyProtection="1">
      <alignment horizontal="center" wrapText="1"/>
    </xf>
    <xf numFmtId="0" fontId="52" fillId="0" borderId="0" xfId="2" applyNumberFormat="1" applyFont="1" applyFill="1" applyBorder="1" applyAlignment="1" applyProtection="1">
      <alignment horizontal="center" vertical="center" wrapText="1"/>
    </xf>
    <xf numFmtId="0" fontId="53" fillId="0" borderId="0" xfId="0" applyFont="1" applyFill="1" applyBorder="1" applyAlignment="1" applyProtection="1">
      <alignment vertical="center"/>
    </xf>
    <xf numFmtId="44" fontId="32" fillId="0" borderId="0" xfId="2" applyFont="1" applyFill="1" applyBorder="1" applyAlignment="1" applyProtection="1">
      <alignment horizontal="center"/>
    </xf>
    <xf numFmtId="44" fontId="32" fillId="0" borderId="30" xfId="2" applyFont="1" applyBorder="1" applyProtection="1"/>
    <xf numFmtId="0" fontId="0" fillId="0" borderId="21" xfId="0" applyBorder="1" applyProtection="1"/>
    <xf numFmtId="167" fontId="32" fillId="2" borderId="16" xfId="2" applyNumberFormat="1" applyFont="1" applyFill="1" applyBorder="1" applyProtection="1"/>
    <xf numFmtId="167" fontId="32" fillId="0" borderId="17" xfId="2" applyNumberFormat="1" applyFont="1" applyFill="1" applyBorder="1" applyAlignment="1" applyProtection="1">
      <alignment horizontal="center"/>
    </xf>
    <xf numFmtId="167" fontId="32" fillId="0" borderId="15" xfId="2" applyNumberFormat="1" applyFont="1" applyFill="1" applyBorder="1" applyProtection="1"/>
    <xf numFmtId="44" fontId="32" fillId="5" borderId="26" xfId="2" applyFont="1" applyFill="1" applyBorder="1" applyAlignment="1" applyProtection="1">
      <alignment horizontal="center" wrapText="1"/>
    </xf>
    <xf numFmtId="44" fontId="32" fillId="5" borderId="28" xfId="0" applyNumberFormat="1" applyFont="1" applyFill="1" applyBorder="1" applyAlignment="1" applyProtection="1">
      <alignment horizontal="center" wrapText="1"/>
    </xf>
    <xf numFmtId="44" fontId="28" fillId="2" borderId="13" xfId="2" applyFont="1" applyFill="1" applyBorder="1" applyAlignment="1" applyProtection="1">
      <alignment horizontal="center"/>
    </xf>
    <xf numFmtId="44" fontId="28" fillId="2" borderId="14" xfId="2" applyFont="1" applyFill="1" applyBorder="1" applyAlignment="1" applyProtection="1">
      <alignment horizontal="center" wrapText="1"/>
    </xf>
    <xf numFmtId="49" fontId="50" fillId="8" borderId="26" xfId="2" applyNumberFormat="1" applyFont="1" applyFill="1" applyBorder="1" applyAlignment="1" applyProtection="1">
      <alignment horizontal="center" vertical="top" wrapText="1"/>
    </xf>
    <xf numFmtId="0" fontId="50" fillId="8" borderId="28" xfId="0" applyFont="1" applyFill="1" applyBorder="1" applyAlignment="1" applyProtection="1">
      <alignment horizontal="center" wrapText="1"/>
    </xf>
    <xf numFmtId="44" fontId="28" fillId="2" borderId="22" xfId="2" applyFont="1" applyFill="1" applyBorder="1" applyAlignment="1" applyProtection="1">
      <alignment horizontal="center"/>
    </xf>
    <xf numFmtId="44" fontId="28" fillId="2" borderId="24" xfId="2" applyFont="1" applyFill="1" applyBorder="1" applyAlignment="1" applyProtection="1">
      <alignment horizontal="center" wrapText="1"/>
    </xf>
    <xf numFmtId="44" fontId="50" fillId="7" borderId="31" xfId="0" applyNumberFormat="1" applyFont="1" applyFill="1" applyBorder="1" applyAlignment="1" applyProtection="1">
      <alignment horizontal="center" wrapText="1"/>
    </xf>
    <xf numFmtId="0" fontId="50" fillId="8" borderId="31" xfId="0" applyFont="1" applyFill="1" applyBorder="1" applyAlignment="1" applyProtection="1">
      <alignment horizontal="center" wrapText="1"/>
    </xf>
    <xf numFmtId="44" fontId="28" fillId="6" borderId="32" xfId="2" applyFont="1" applyFill="1" applyBorder="1" applyAlignment="1" applyProtection="1">
      <alignment horizontal="center"/>
      <protection locked="0"/>
    </xf>
    <xf numFmtId="44" fontId="28" fillId="2" borderId="32" xfId="2" applyFont="1" applyFill="1" applyBorder="1" applyAlignment="1" applyProtection="1">
      <alignment horizontal="center" wrapText="1"/>
    </xf>
    <xf numFmtId="44" fontId="28" fillId="2" borderId="33" xfId="2" applyFont="1" applyFill="1" applyBorder="1" applyAlignment="1" applyProtection="1">
      <alignment horizontal="center" wrapText="1"/>
    </xf>
    <xf numFmtId="0" fontId="32" fillId="9" borderId="31" xfId="0" applyFont="1" applyFill="1" applyBorder="1" applyAlignment="1" applyProtection="1">
      <alignment horizontal="center" wrapText="1"/>
    </xf>
    <xf numFmtId="0" fontId="54" fillId="0" borderId="0" xfId="0" applyFont="1" applyFill="1" applyBorder="1" applyProtection="1"/>
    <xf numFmtId="0" fontId="34" fillId="2" borderId="8" xfId="0" applyFont="1" applyFill="1" applyBorder="1" applyAlignment="1">
      <alignment horizontal="center"/>
    </xf>
    <xf numFmtId="0" fontId="34" fillId="6" borderId="8" xfId="0" applyFont="1" applyFill="1" applyBorder="1"/>
    <xf numFmtId="0" fontId="0" fillId="6" borderId="0" xfId="0" applyFill="1" applyBorder="1"/>
    <xf numFmtId="0" fontId="0" fillId="6" borderId="9" xfId="0" applyFill="1" applyBorder="1"/>
    <xf numFmtId="0" fontId="34" fillId="2" borderId="8" xfId="0" applyFont="1" applyFill="1" applyBorder="1" applyAlignment="1">
      <alignment horizontal="center" wrapText="1"/>
    </xf>
    <xf numFmtId="0" fontId="32" fillId="6" borderId="0" xfId="0" applyFont="1" applyFill="1" applyBorder="1" applyAlignment="1">
      <alignment vertical="center" wrapText="1"/>
    </xf>
    <xf numFmtId="0" fontId="32" fillId="6" borderId="0" xfId="0" applyFont="1" applyFill="1" applyBorder="1" applyAlignment="1" applyProtection="1">
      <alignment horizontal="center" vertical="center" wrapText="1"/>
      <protection locked="0"/>
    </xf>
    <xf numFmtId="0" fontId="32" fillId="6" borderId="0" xfId="0" applyFont="1" applyFill="1" applyBorder="1" applyAlignment="1">
      <alignment horizontal="center" vertical="center" wrapText="1"/>
    </xf>
    <xf numFmtId="0" fontId="34" fillId="2" borderId="25" xfId="0" applyFont="1" applyFill="1" applyBorder="1" applyAlignment="1">
      <alignment horizontal="left" indent="5"/>
    </xf>
    <xf numFmtId="0" fontId="42" fillId="6" borderId="8" xfId="0" applyFont="1" applyFill="1" applyBorder="1"/>
    <xf numFmtId="0" fontId="55"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1" fillId="2" borderId="0" xfId="3" applyFill="1" applyAlignment="1" applyProtection="1">
      <alignment horizontal="center"/>
    </xf>
    <xf numFmtId="0" fontId="0" fillId="0" borderId="8" xfId="0" applyFill="1" applyBorder="1" applyAlignment="1">
      <alignment horizontal="center" vertical="center" wrapText="1"/>
    </xf>
    <xf numFmtId="0" fontId="32" fillId="2" borderId="10" xfId="0" applyFont="1" applyFill="1" applyBorder="1"/>
    <xf numFmtId="0" fontId="34" fillId="2" borderId="12" xfId="0" applyFont="1" applyFill="1" applyBorder="1"/>
    <xf numFmtId="0" fontId="40" fillId="2" borderId="8" xfId="0" applyFont="1" applyFill="1" applyBorder="1"/>
    <xf numFmtId="0" fontId="42" fillId="6" borderId="8" xfId="0" applyFont="1" applyFill="1" applyBorder="1" applyAlignment="1">
      <alignment horizontal="left" wrapText="1"/>
    </xf>
    <xf numFmtId="0" fontId="42" fillId="6" borderId="0" xfId="0" applyFont="1" applyFill="1" applyBorder="1" applyAlignment="1">
      <alignment horizontal="left" wrapText="1"/>
    </xf>
    <xf numFmtId="0" fontId="42" fillId="6" borderId="9" xfId="0" applyFont="1" applyFill="1" applyBorder="1" applyAlignment="1">
      <alignment horizontal="left" wrapText="1"/>
    </xf>
    <xf numFmtId="0" fontId="43" fillId="2" borderId="8" xfId="0" applyFont="1" applyFill="1" applyBorder="1" applyAlignment="1">
      <alignment horizontal="center" wrapText="1"/>
    </xf>
    <xf numFmtId="0" fontId="43" fillId="2" borderId="0" xfId="0" applyFont="1" applyFill="1" applyBorder="1" applyAlignment="1">
      <alignment horizontal="center" wrapText="1"/>
    </xf>
    <xf numFmtId="0" fontId="43" fillId="2" borderId="9" xfId="0" applyFont="1" applyFill="1" applyBorder="1" applyAlignment="1">
      <alignment horizontal="center" wrapText="1"/>
    </xf>
    <xf numFmtId="0" fontId="34" fillId="2" borderId="8" xfId="0" applyFont="1" applyFill="1" applyBorder="1" applyAlignment="1">
      <alignment horizontal="center"/>
    </xf>
    <xf numFmtId="0" fontId="37" fillId="2" borderId="12" xfId="0" applyFont="1" applyFill="1" applyBorder="1"/>
    <xf numFmtId="0" fontId="40" fillId="2" borderId="6" xfId="0" applyFont="1" applyFill="1" applyBorder="1"/>
    <xf numFmtId="0" fontId="46" fillId="0" borderId="0" xfId="0" applyFont="1" applyProtection="1">
      <protection locked="0"/>
    </xf>
    <xf numFmtId="0" fontId="56" fillId="0" borderId="0" xfId="0" applyFont="1" applyAlignment="1" applyProtection="1">
      <alignment horizontal="left" vertical="top" wrapText="1"/>
    </xf>
    <xf numFmtId="0" fontId="31" fillId="2" borderId="0" xfId="3" applyFill="1" applyBorder="1" applyAlignment="1" applyProtection="1">
      <alignment horizontal="center" vertical="top"/>
    </xf>
    <xf numFmtId="0" fontId="9" fillId="8" borderId="13" xfId="0" applyFont="1" applyFill="1" applyBorder="1" applyAlignment="1" applyProtection="1">
      <alignment horizontal="center" wrapText="1"/>
    </xf>
    <xf numFmtId="44" fontId="35" fillId="10" borderId="32" xfId="2" applyFont="1" applyFill="1" applyBorder="1" applyAlignment="1" applyProtection="1">
      <alignment horizontal="center"/>
    </xf>
    <xf numFmtId="0" fontId="9" fillId="8" borderId="13" xfId="0" applyFont="1" applyFill="1" applyBorder="1" applyAlignment="1" applyProtection="1">
      <alignment horizontal="center" vertical="center" wrapText="1"/>
    </xf>
    <xf numFmtId="0" fontId="9" fillId="8" borderId="14" xfId="0" applyFont="1" applyFill="1" applyBorder="1" applyAlignment="1" applyProtection="1">
      <alignment horizontal="center" vertical="center" wrapText="1"/>
    </xf>
    <xf numFmtId="0" fontId="56" fillId="0" borderId="0" xfId="0" applyFont="1" applyAlignment="1" applyProtection="1">
      <alignment horizontal="left" vertical="top" wrapText="1"/>
    </xf>
    <xf numFmtId="44" fontId="28" fillId="0" borderId="34" xfId="2" applyFont="1" applyFill="1" applyBorder="1" applyAlignment="1" applyProtection="1">
      <alignment horizontal="center"/>
      <protection locked="0"/>
    </xf>
    <xf numFmtId="0" fontId="32" fillId="5" borderId="13" xfId="0" applyFont="1" applyFill="1" applyBorder="1" applyAlignment="1" applyProtection="1">
      <alignment horizontal="center" vertical="center" wrapText="1"/>
    </xf>
    <xf numFmtId="44" fontId="32" fillId="5" borderId="18" xfId="2" applyFont="1" applyFill="1" applyBorder="1" applyAlignment="1" applyProtection="1">
      <alignment horizontal="center" vertical="center" wrapText="1"/>
    </xf>
    <xf numFmtId="44" fontId="28" fillId="2" borderId="18" xfId="2" applyFont="1" applyFill="1" applyBorder="1" applyAlignment="1" applyProtection="1">
      <alignment horizontal="center"/>
    </xf>
    <xf numFmtId="0" fontId="51" fillId="2" borderId="0" xfId="2" applyNumberFormat="1" applyFont="1" applyFill="1" applyBorder="1" applyAlignment="1" applyProtection="1">
      <alignment vertical="top" wrapText="1"/>
    </xf>
    <xf numFmtId="44" fontId="32" fillId="0" borderId="14" xfId="2" applyFont="1" applyFill="1" applyBorder="1" applyAlignment="1" applyProtection="1"/>
    <xf numFmtId="0" fontId="9" fillId="10" borderId="35" xfId="0" applyFont="1" applyFill="1" applyBorder="1" applyAlignment="1" applyProtection="1">
      <alignment horizontal="center" wrapText="1"/>
    </xf>
    <xf numFmtId="0" fontId="57" fillId="0" borderId="0" xfId="0" applyFont="1" applyAlignment="1"/>
    <xf numFmtId="166" fontId="0" fillId="6" borderId="13" xfId="0" applyNumberFormat="1" applyFill="1" applyBorder="1" applyAlignment="1" applyProtection="1">
      <alignment horizontal="center"/>
      <protection locked="0"/>
    </xf>
    <xf numFmtId="0" fontId="31" fillId="2" borderId="32" xfId="3" applyFill="1" applyBorder="1" applyAlignment="1" applyProtection="1">
      <alignment horizontal="center" vertical="center" wrapText="1"/>
    </xf>
    <xf numFmtId="0" fontId="37" fillId="5" borderId="14" xfId="0" applyFont="1" applyFill="1" applyBorder="1" applyAlignment="1" applyProtection="1">
      <alignment horizontal="center" vertical="center" wrapText="1"/>
    </xf>
    <xf numFmtId="0" fontId="43" fillId="2" borderId="0" xfId="0" applyFont="1" applyFill="1" applyBorder="1" applyAlignment="1">
      <alignment horizontal="left" vertical="top" wrapText="1"/>
    </xf>
    <xf numFmtId="0" fontId="43" fillId="2" borderId="9" xfId="0" applyFont="1" applyFill="1" applyBorder="1" applyAlignment="1">
      <alignment horizontal="left" vertical="top" wrapText="1"/>
    </xf>
    <xf numFmtId="0" fontId="0" fillId="0" borderId="0" xfId="0" applyAlignment="1">
      <alignment wrapText="1"/>
    </xf>
    <xf numFmtId="0" fontId="40" fillId="0" borderId="8" xfId="0" applyFont="1" applyBorder="1"/>
    <xf numFmtId="0" fontId="43" fillId="2" borderId="0" xfId="0" applyFont="1" applyFill="1" applyBorder="1" applyAlignment="1">
      <alignment wrapText="1"/>
    </xf>
    <xf numFmtId="0" fontId="43" fillId="2" borderId="9" xfId="0" applyFont="1" applyFill="1" applyBorder="1" applyAlignment="1">
      <alignment wrapText="1"/>
    </xf>
    <xf numFmtId="0" fontId="40" fillId="0" borderId="0" xfId="0" applyFont="1"/>
    <xf numFmtId="0" fontId="58" fillId="2" borderId="0" xfId="0" applyFont="1" applyFill="1" applyBorder="1"/>
    <xf numFmtId="0" fontId="58" fillId="2" borderId="9" xfId="0" applyFont="1" applyFill="1" applyBorder="1"/>
    <xf numFmtId="0" fontId="58" fillId="0" borderId="0" xfId="0" applyFont="1"/>
    <xf numFmtId="0" fontId="36" fillId="2" borderId="8" xfId="0" applyFont="1" applyFill="1" applyBorder="1" applyAlignment="1">
      <alignment horizontal="center"/>
    </xf>
    <xf numFmtId="0" fontId="36" fillId="2" borderId="8" xfId="0" applyFont="1" applyFill="1" applyBorder="1" applyAlignment="1">
      <alignment horizontal="left" vertical="top" wrapText="1"/>
    </xf>
    <xf numFmtId="0" fontId="46" fillId="2" borderId="0" xfId="0" applyFont="1" applyFill="1" applyBorder="1"/>
    <xf numFmtId="0" fontId="46" fillId="2" borderId="9" xfId="0" applyFont="1" applyFill="1" applyBorder="1"/>
    <xf numFmtId="0" fontId="46" fillId="6" borderId="0" xfId="0" applyFont="1" applyFill="1" applyBorder="1"/>
    <xf numFmtId="0" fontId="46" fillId="6" borderId="9" xfId="0" applyFont="1" applyFill="1" applyBorder="1"/>
    <xf numFmtId="0" fontId="46"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6" fillId="2" borderId="0" xfId="0" applyFont="1" applyFill="1"/>
    <xf numFmtId="44" fontId="28" fillId="2" borderId="0" xfId="2" applyFont="1" applyFill="1" applyBorder="1" applyAlignment="1" applyProtection="1">
      <alignment horizontal="center" wrapText="1"/>
    </xf>
    <xf numFmtId="44" fontId="28"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40" fillId="2" borderId="9" xfId="0" applyFont="1" applyFill="1" applyBorder="1"/>
    <xf numFmtId="0" fontId="31" fillId="2" borderId="0" xfId="3" applyFill="1" applyBorder="1" applyAlignment="1" applyProtection="1">
      <alignment horizontal="center" vertical="center"/>
    </xf>
    <xf numFmtId="0" fontId="31" fillId="2" borderId="0" xfId="3" applyFill="1" applyAlignment="1" applyProtection="1">
      <alignment horizontal="center"/>
    </xf>
    <xf numFmtId="167" fontId="37" fillId="6" borderId="8" xfId="2" applyNumberFormat="1" applyFont="1" applyFill="1" applyBorder="1" applyAlignment="1" applyProtection="1">
      <alignment horizontal="center"/>
      <protection locked="0"/>
    </xf>
    <xf numFmtId="167" fontId="37" fillId="6" borderId="0" xfId="2" applyNumberFormat="1" applyFont="1" applyFill="1" applyBorder="1" applyAlignment="1" applyProtection="1">
      <alignment horizontal="center"/>
      <protection locked="0"/>
    </xf>
    <xf numFmtId="44" fontId="35" fillId="0" borderId="0" xfId="2" applyFont="1" applyFill="1" applyBorder="1" applyAlignment="1" applyProtection="1">
      <alignment horizontal="center"/>
    </xf>
    <xf numFmtId="44" fontId="35" fillId="10" borderId="9" xfId="2" applyFont="1" applyFill="1" applyBorder="1" applyAlignment="1" applyProtection="1">
      <alignment horizontal="center"/>
    </xf>
    <xf numFmtId="0" fontId="16"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2" fillId="0" borderId="0" xfId="0" applyFont="1" applyFill="1" applyBorder="1" applyAlignment="1">
      <alignment horizontal="right" vertical="center" wrapText="1"/>
    </xf>
    <xf numFmtId="164" fontId="32" fillId="6" borderId="0" xfId="0" applyNumberFormat="1" applyFont="1" applyFill="1" applyBorder="1" applyAlignment="1" applyProtection="1">
      <alignment vertical="center" wrapText="1"/>
      <protection locked="0"/>
    </xf>
    <xf numFmtId="0" fontId="2" fillId="6" borderId="8" xfId="0" applyFont="1" applyFill="1" applyBorder="1"/>
    <xf numFmtId="0" fontId="35" fillId="0" borderId="0" xfId="0" applyFont="1" applyFill="1" applyBorder="1" applyAlignment="1" applyProtection="1">
      <alignment vertical="center" wrapText="1"/>
    </xf>
    <xf numFmtId="0" fontId="56" fillId="0" borderId="0" xfId="0" applyFont="1" applyFill="1" applyBorder="1" applyAlignment="1" applyProtection="1">
      <alignment vertical="center" wrapText="1"/>
    </xf>
    <xf numFmtId="49" fontId="64" fillId="0" borderId="0" xfId="2" applyNumberFormat="1" applyFont="1" applyFill="1" applyBorder="1" applyAlignment="1" applyProtection="1">
      <alignment horizontal="center" vertical="top" wrapText="1"/>
    </xf>
    <xf numFmtId="44" fontId="32" fillId="5" borderId="14" xfId="0" applyNumberFormat="1" applyFont="1" applyFill="1" applyBorder="1" applyAlignment="1" applyProtection="1">
      <alignment horizontal="center" vertical="center" wrapText="1"/>
    </xf>
    <xf numFmtId="170" fontId="0" fillId="0" borderId="0" xfId="0" applyNumberFormat="1" applyProtection="1"/>
    <xf numFmtId="0" fontId="34" fillId="6" borderId="8" xfId="0" applyFont="1" applyFill="1" applyBorder="1" applyAlignment="1">
      <alignment horizontal="left" wrapText="1"/>
    </xf>
    <xf numFmtId="0" fontId="34" fillId="6" borderId="0" xfId="0" applyFont="1" applyFill="1" applyBorder="1" applyAlignment="1">
      <alignment horizontal="left" wrapText="1"/>
    </xf>
    <xf numFmtId="0" fontId="34" fillId="6" borderId="9" xfId="0" applyFont="1" applyFill="1" applyBorder="1" applyAlignment="1">
      <alignment horizontal="left" wrapText="1"/>
    </xf>
    <xf numFmtId="0" fontId="43" fillId="2" borderId="8" xfId="0" applyFont="1" applyFill="1" applyBorder="1" applyAlignment="1">
      <alignment horizontal="center" wrapText="1"/>
    </xf>
    <xf numFmtId="0" fontId="43" fillId="2" borderId="0" xfId="0" applyFont="1" applyFill="1" applyBorder="1" applyAlignment="1">
      <alignment horizontal="center" wrapText="1"/>
    </xf>
    <xf numFmtId="0" fontId="43" fillId="2" borderId="9" xfId="0" applyFont="1" applyFill="1" applyBorder="1" applyAlignment="1">
      <alignment horizontal="center" wrapText="1"/>
    </xf>
    <xf numFmtId="0" fontId="31"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3" fillId="2" borderId="12" xfId="0" applyFont="1" applyFill="1" applyBorder="1" applyAlignment="1">
      <alignment horizontal="left" vertical="top" wrapText="1"/>
    </xf>
    <xf numFmtId="0" fontId="43" fillId="2" borderId="6" xfId="0" applyFont="1" applyFill="1" applyBorder="1" applyAlignment="1">
      <alignment horizontal="left" vertical="top" wrapText="1"/>
    </xf>
    <xf numFmtId="0" fontId="43" fillId="2" borderId="7" xfId="0" applyFont="1" applyFill="1" applyBorder="1" applyAlignment="1">
      <alignment horizontal="left" vertical="top" wrapText="1"/>
    </xf>
    <xf numFmtId="0" fontId="43" fillId="2" borderId="8" xfId="0" applyFont="1" applyFill="1" applyBorder="1" applyAlignment="1">
      <alignment horizontal="left" vertical="top" wrapText="1"/>
    </xf>
    <xf numFmtId="0" fontId="43" fillId="2" borderId="0" xfId="0" applyFont="1" applyFill="1" applyBorder="1" applyAlignment="1">
      <alignment horizontal="left" vertical="top" wrapText="1"/>
    </xf>
    <xf numFmtId="0" fontId="43" fillId="2" borderId="9" xfId="0" applyFont="1" applyFill="1" applyBorder="1" applyAlignment="1">
      <alignment horizontal="left" vertical="top" wrapText="1"/>
    </xf>
    <xf numFmtId="0" fontId="31" fillId="2" borderId="8" xfId="3" applyFill="1" applyBorder="1" applyAlignment="1" applyProtection="1">
      <alignment horizontal="center"/>
    </xf>
    <xf numFmtId="0" fontId="31" fillId="2" borderId="0" xfId="3" applyFill="1" applyBorder="1" applyAlignment="1" applyProtection="1">
      <alignment horizontal="center"/>
    </xf>
    <xf numFmtId="0" fontId="31" fillId="2" borderId="9" xfId="3" applyFill="1" applyBorder="1" applyAlignment="1" applyProtection="1">
      <alignment horizontal="center"/>
    </xf>
    <xf numFmtId="0" fontId="34" fillId="2" borderId="8"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62" fillId="2" borderId="8" xfId="0" applyFont="1" applyFill="1" applyBorder="1" applyAlignment="1">
      <alignment horizontal="center" wrapText="1"/>
    </xf>
    <xf numFmtId="0" fontId="62" fillId="2" borderId="0" xfId="0" applyFont="1" applyFill="1" applyBorder="1" applyAlignment="1">
      <alignment horizontal="center" wrapText="1"/>
    </xf>
    <xf numFmtId="0" fontId="62" fillId="2" borderId="9" xfId="0" applyFont="1" applyFill="1" applyBorder="1" applyAlignment="1">
      <alignment horizontal="center" wrapText="1"/>
    </xf>
    <xf numFmtId="0" fontId="42" fillId="6" borderId="8" xfId="0" applyFont="1" applyFill="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0" fillId="0" borderId="8" xfId="0" applyBorder="1" applyAlignment="1">
      <alignment wrapText="1"/>
    </xf>
    <xf numFmtId="0" fontId="34" fillId="6" borderId="8" xfId="0" applyFont="1" applyFill="1" applyBorder="1" applyAlignment="1">
      <alignment horizontal="center"/>
    </xf>
    <xf numFmtId="0" fontId="21" fillId="2" borderId="0" xfId="3" applyFont="1" applyFill="1" applyBorder="1" applyAlignment="1" applyProtection="1">
      <alignment horizontal="left" wrapText="1"/>
    </xf>
    <xf numFmtId="0" fontId="21" fillId="2" borderId="9" xfId="3" applyFont="1" applyFill="1" applyBorder="1" applyAlignment="1" applyProtection="1">
      <alignment horizontal="left" wrapText="1"/>
    </xf>
    <xf numFmtId="0" fontId="35" fillId="2" borderId="8" xfId="0" applyFont="1" applyFill="1" applyBorder="1" applyAlignment="1">
      <alignment horizontal="left" wrapText="1"/>
    </xf>
    <xf numFmtId="0" fontId="35" fillId="2" borderId="0" xfId="0" applyFont="1" applyFill="1" applyBorder="1" applyAlignment="1">
      <alignment horizontal="left" wrapText="1"/>
    </xf>
    <xf numFmtId="0" fontId="35" fillId="2" borderId="9" xfId="0" applyFont="1" applyFill="1" applyBorder="1" applyAlignment="1">
      <alignment horizontal="left" wrapText="1"/>
    </xf>
    <xf numFmtId="0" fontId="38" fillId="2" borderId="8" xfId="0" applyFont="1" applyFill="1" applyBorder="1" applyAlignment="1">
      <alignment horizontal="center" wrapText="1"/>
    </xf>
    <xf numFmtId="0" fontId="38" fillId="2" borderId="0" xfId="0" applyFont="1" applyFill="1" applyBorder="1" applyAlignment="1">
      <alignment horizontal="center" wrapText="1"/>
    </xf>
    <xf numFmtId="0" fontId="38" fillId="2" borderId="9" xfId="0" applyFont="1" applyFill="1" applyBorder="1" applyAlignment="1">
      <alignment horizontal="center" wrapText="1"/>
    </xf>
    <xf numFmtId="0" fontId="43" fillId="2" borderId="25" xfId="0" applyFont="1" applyFill="1" applyBorder="1" applyAlignment="1">
      <alignment horizontal="left" vertical="top" wrapText="1"/>
    </xf>
    <xf numFmtId="0" fontId="43" fillId="2" borderId="10" xfId="0" applyFont="1" applyFill="1" applyBorder="1" applyAlignment="1">
      <alignment horizontal="left" vertical="top" wrapText="1"/>
    </xf>
    <xf numFmtId="0" fontId="43" fillId="2" borderId="11" xfId="0" applyFont="1" applyFill="1" applyBorder="1" applyAlignment="1">
      <alignment horizontal="left" vertical="top"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59" fillId="3" borderId="15" xfId="0" applyFont="1" applyFill="1" applyBorder="1" applyAlignment="1">
      <alignment horizontal="center" vertical="center" wrapText="1"/>
    </xf>
    <xf numFmtId="0" fontId="59" fillId="3" borderId="16"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34" fillId="2" borderId="8" xfId="0" applyFont="1" applyFill="1" applyBorder="1" applyAlignment="1">
      <alignment horizontal="center"/>
    </xf>
    <xf numFmtId="0" fontId="34" fillId="2" borderId="0" xfId="0" applyFont="1" applyFill="1" applyBorder="1" applyAlignment="1">
      <alignment horizontal="center"/>
    </xf>
    <xf numFmtId="0" fontId="34" fillId="2" borderId="9" xfId="0" applyFont="1" applyFill="1" applyBorder="1" applyAlignment="1">
      <alignment horizontal="center"/>
    </xf>
    <xf numFmtId="0" fontId="60" fillId="2" borderId="12" xfId="0" applyFont="1" applyFill="1" applyBorder="1" applyAlignment="1">
      <alignment horizontal="center"/>
    </xf>
    <xf numFmtId="0" fontId="60" fillId="2" borderId="6" xfId="0" applyFont="1" applyFill="1" applyBorder="1" applyAlignment="1">
      <alignment horizontal="center"/>
    </xf>
    <xf numFmtId="0" fontId="60" fillId="2" borderId="7" xfId="0" applyFont="1" applyFill="1" applyBorder="1" applyAlignment="1">
      <alignment horizontal="center"/>
    </xf>
    <xf numFmtId="0" fontId="61" fillId="2" borderId="8" xfId="0" applyFont="1" applyFill="1" applyBorder="1" applyAlignment="1">
      <alignment horizontal="center" vertical="top" wrapText="1"/>
    </xf>
    <xf numFmtId="0" fontId="61" fillId="2" borderId="0" xfId="0" applyFont="1" applyFill="1" applyBorder="1" applyAlignment="1">
      <alignment horizontal="center" vertical="top" wrapText="1"/>
    </xf>
    <xf numFmtId="0" fontId="61" fillId="2" borderId="9" xfId="0" applyFont="1" applyFill="1" applyBorder="1" applyAlignment="1">
      <alignment horizontal="center" vertical="top" wrapText="1"/>
    </xf>
    <xf numFmtId="0" fontId="67" fillId="2" borderId="0" xfId="0" applyFont="1" applyFill="1" applyAlignment="1" applyProtection="1">
      <alignment horizontal="left" wrapText="1"/>
    </xf>
    <xf numFmtId="0" fontId="31" fillId="0" borderId="15" xfId="3" applyFill="1" applyBorder="1" applyAlignment="1" applyProtection="1">
      <alignment horizontal="center" vertical="center"/>
      <protection locked="0"/>
    </xf>
    <xf numFmtId="0" fontId="31" fillId="0" borderId="16" xfId="3" applyFill="1" applyBorder="1" applyAlignment="1" applyProtection="1">
      <alignment horizontal="center" vertical="center"/>
      <protection locked="0"/>
    </xf>
    <xf numFmtId="0" fontId="31" fillId="0" borderId="17" xfId="3" applyFill="1" applyBorder="1" applyAlignment="1" applyProtection="1">
      <alignment horizontal="center" vertical="center"/>
      <protection locked="0"/>
    </xf>
    <xf numFmtId="167" fontId="37" fillId="6" borderId="25" xfId="2" applyNumberFormat="1" applyFont="1" applyFill="1" applyBorder="1" applyAlignment="1" applyProtection="1">
      <alignment horizontal="center"/>
      <protection locked="0"/>
    </xf>
    <xf numFmtId="167" fontId="37" fillId="6" borderId="11" xfId="2" applyNumberFormat="1" applyFont="1" applyFill="1" applyBorder="1" applyAlignment="1" applyProtection="1">
      <alignment horizontal="center"/>
      <protection locked="0"/>
    </xf>
    <xf numFmtId="0" fontId="37" fillId="5" borderId="12" xfId="0" applyFont="1" applyFill="1" applyBorder="1" applyAlignment="1" applyProtection="1">
      <alignment horizontal="center" vertical="center" wrapText="1"/>
    </xf>
    <xf numFmtId="0" fontId="37" fillId="5" borderId="7" xfId="0" applyFont="1" applyFill="1" applyBorder="1" applyAlignment="1" applyProtection="1">
      <alignment horizontal="center" vertical="center" wrapText="1"/>
    </xf>
    <xf numFmtId="0" fontId="37" fillId="5" borderId="37" xfId="0" applyFont="1" applyFill="1" applyBorder="1" applyAlignment="1" applyProtection="1">
      <alignment horizontal="center" vertical="center" wrapText="1"/>
    </xf>
    <xf numFmtId="0" fontId="37" fillId="5" borderId="38" xfId="0" applyFont="1" applyFill="1" applyBorder="1" applyAlignment="1" applyProtection="1">
      <alignment horizontal="center" vertical="center" wrapText="1"/>
    </xf>
    <xf numFmtId="0" fontId="68" fillId="2" borderId="10" xfId="0" applyFont="1" applyFill="1" applyBorder="1" applyAlignment="1" applyProtection="1">
      <alignment horizontal="center" vertical="top"/>
    </xf>
    <xf numFmtId="0" fontId="63" fillId="4" borderId="12" xfId="0" applyFont="1" applyFill="1" applyBorder="1" applyAlignment="1" applyProtection="1">
      <alignment horizontal="center" vertical="center" wrapText="1"/>
    </xf>
    <xf numFmtId="0" fontId="63" fillId="4" borderId="6" xfId="0" applyFont="1" applyFill="1" applyBorder="1" applyAlignment="1" applyProtection="1">
      <alignment horizontal="center" vertical="center" wrapText="1"/>
    </xf>
    <xf numFmtId="0" fontId="63" fillId="4" borderId="7" xfId="0" applyFont="1" applyFill="1" applyBorder="1" applyAlignment="1" applyProtection="1">
      <alignment horizontal="center" vertical="center" wrapText="1"/>
    </xf>
    <xf numFmtId="0" fontId="64" fillId="0" borderId="22" xfId="2" applyNumberFormat="1" applyFont="1" applyFill="1" applyBorder="1" applyAlignment="1" applyProtection="1">
      <alignment horizontal="center" vertical="center" wrapText="1"/>
    </xf>
    <xf numFmtId="0" fontId="64" fillId="0" borderId="23" xfId="2" applyNumberFormat="1" applyFont="1" applyFill="1" applyBorder="1" applyAlignment="1" applyProtection="1">
      <alignment horizontal="center" vertical="center" wrapText="1"/>
    </xf>
    <xf numFmtId="0" fontId="64" fillId="0" borderId="24" xfId="2" applyNumberFormat="1" applyFont="1" applyFill="1" applyBorder="1" applyAlignment="1" applyProtection="1">
      <alignment horizontal="center" vertical="center" wrapText="1"/>
    </xf>
    <xf numFmtId="0" fontId="12" fillId="0" borderId="16" xfId="3" applyFont="1" applyBorder="1" applyAlignment="1" applyProtection="1">
      <alignment horizontal="center" vertical="center" wrapText="1"/>
      <protection locked="0"/>
    </xf>
    <xf numFmtId="0" fontId="65" fillId="0" borderId="16" xfId="0" applyFont="1" applyBorder="1" applyAlignment="1">
      <alignment horizontal="center" vertical="center" wrapText="1"/>
    </xf>
    <xf numFmtId="0" fontId="65" fillId="0" borderId="17" xfId="0" applyFont="1" applyBorder="1" applyAlignment="1">
      <alignment horizontal="center" vertical="center" wrapText="1"/>
    </xf>
    <xf numFmtId="0" fontId="56" fillId="0" borderId="0" xfId="0" applyFont="1" applyAlignment="1" applyProtection="1">
      <alignment horizontal="left" vertical="top" wrapText="1"/>
    </xf>
    <xf numFmtId="0" fontId="37" fillId="10" borderId="13" xfId="0" applyFont="1" applyFill="1" applyBorder="1" applyAlignment="1" applyProtection="1">
      <alignment horizontal="center" vertical="center" wrapText="1"/>
    </xf>
    <xf numFmtId="0" fontId="37" fillId="10" borderId="18" xfId="0" applyFont="1" applyFill="1" applyBorder="1" applyAlignment="1" applyProtection="1">
      <alignment horizontal="center" vertical="center" wrapText="1"/>
    </xf>
    <xf numFmtId="0" fontId="65" fillId="10" borderId="13" xfId="0" applyFont="1" applyFill="1" applyBorder="1" applyAlignment="1" applyProtection="1">
      <alignment horizontal="center" vertical="top" wrapText="1"/>
    </xf>
    <xf numFmtId="0" fontId="65" fillId="10" borderId="18" xfId="0" applyFont="1" applyFill="1" applyBorder="1" applyAlignment="1" applyProtection="1">
      <alignment horizontal="center" vertical="top" wrapText="1"/>
    </xf>
    <xf numFmtId="44" fontId="32" fillId="6" borderId="13" xfId="2" applyFont="1" applyFill="1" applyBorder="1" applyAlignment="1" applyProtection="1">
      <alignment horizontal="center"/>
      <protection locked="0"/>
    </xf>
    <xf numFmtId="44" fontId="32" fillId="6" borderId="18" xfId="2" applyFont="1" applyFill="1" applyBorder="1" applyAlignment="1" applyProtection="1">
      <alignment horizontal="center"/>
      <protection locked="0"/>
    </xf>
    <xf numFmtId="0" fontId="47" fillId="5" borderId="15" xfId="0" applyFont="1" applyFill="1" applyBorder="1" applyAlignment="1" applyProtection="1">
      <alignment horizontal="center" wrapText="1"/>
    </xf>
    <xf numFmtId="0" fontId="47" fillId="5" borderId="16" xfId="0" applyFont="1" applyFill="1" applyBorder="1" applyAlignment="1" applyProtection="1">
      <alignment horizontal="center" wrapText="1"/>
    </xf>
    <xf numFmtId="0" fontId="47" fillId="5" borderId="17" xfId="0" applyFont="1" applyFill="1" applyBorder="1" applyAlignment="1" applyProtection="1">
      <alignment horizontal="center" wrapText="1"/>
    </xf>
    <xf numFmtId="0" fontId="66" fillId="0" borderId="12" xfId="3" applyFont="1" applyBorder="1" applyAlignment="1" applyProtection="1">
      <alignment horizontal="center" vertical="center" wrapText="1"/>
      <protection locked="0"/>
    </xf>
    <xf numFmtId="0" fontId="66" fillId="0" borderId="6" xfId="3" applyFont="1" applyBorder="1" applyAlignment="1" applyProtection="1">
      <alignment horizontal="center" vertical="center" wrapText="1"/>
      <protection locked="0"/>
    </xf>
    <xf numFmtId="0" fontId="66" fillId="0" borderId="7" xfId="3" applyFont="1" applyBorder="1" applyAlignment="1" applyProtection="1">
      <alignment horizontal="center" vertical="center" wrapText="1"/>
      <protection locked="0"/>
    </xf>
    <xf numFmtId="0" fontId="66" fillId="0" borderId="25" xfId="3" applyFont="1" applyBorder="1" applyAlignment="1" applyProtection="1">
      <alignment horizontal="center" vertical="center" wrapText="1"/>
      <protection locked="0"/>
    </xf>
    <xf numFmtId="0" fontId="66" fillId="0" borderId="10" xfId="3" applyFont="1" applyBorder="1" applyAlignment="1" applyProtection="1">
      <alignment horizontal="center" vertical="center" wrapText="1"/>
      <protection locked="0"/>
    </xf>
    <xf numFmtId="0" fontId="66" fillId="0" borderId="11" xfId="3" applyFont="1" applyBorder="1" applyAlignment="1" applyProtection="1">
      <alignment horizontal="center" vertical="center" wrapText="1"/>
      <protection locked="0"/>
    </xf>
    <xf numFmtId="0" fontId="63" fillId="4" borderId="15" xfId="0" applyFont="1" applyFill="1" applyBorder="1" applyAlignment="1" applyProtection="1">
      <alignment horizontal="center" vertical="center" wrapText="1"/>
    </xf>
    <xf numFmtId="0" fontId="63" fillId="4" borderId="16" xfId="0" applyFont="1" applyFill="1" applyBorder="1" applyAlignment="1" applyProtection="1">
      <alignment horizontal="center" vertical="center" wrapText="1"/>
    </xf>
    <xf numFmtId="0" fontId="63" fillId="4" borderId="17" xfId="0" applyFont="1" applyFill="1" applyBorder="1" applyAlignment="1" applyProtection="1">
      <alignment horizontal="center" vertical="center" wrapText="1"/>
    </xf>
    <xf numFmtId="0" fontId="37" fillId="5" borderId="26" xfId="0" applyFont="1" applyFill="1" applyBorder="1" applyAlignment="1" applyProtection="1">
      <alignment horizontal="center" wrapText="1"/>
    </xf>
    <xf numFmtId="0" fontId="37" fillId="5" borderId="28" xfId="0" applyFont="1" applyFill="1" applyBorder="1" applyAlignment="1" applyProtection="1">
      <alignment horizontal="center" wrapText="1"/>
    </xf>
    <xf numFmtId="0" fontId="42" fillId="2" borderId="15" xfId="0" applyFont="1" applyFill="1" applyBorder="1" applyAlignment="1" applyProtection="1">
      <alignment horizontal="center" wrapText="1"/>
    </xf>
    <xf numFmtId="0" fontId="42" fillId="2" borderId="16" xfId="0" applyFont="1" applyFill="1" applyBorder="1" applyAlignment="1" applyProtection="1">
      <alignment horizontal="center" wrapText="1"/>
    </xf>
    <xf numFmtId="0" fontId="42" fillId="2" borderId="17" xfId="0" applyFont="1" applyFill="1" applyBorder="1" applyAlignment="1" applyProtection="1">
      <alignment horizontal="center" wrapText="1"/>
    </xf>
    <xf numFmtId="167" fontId="32" fillId="0" borderId="25" xfId="2" applyNumberFormat="1" applyFont="1" applyFill="1" applyBorder="1" applyAlignment="1" applyProtection="1">
      <alignment horizontal="center"/>
    </xf>
    <xf numFmtId="167" fontId="32" fillId="0" borderId="11" xfId="2" applyNumberFormat="1" applyFont="1" applyFill="1" applyBorder="1" applyAlignment="1" applyProtection="1">
      <alignment horizontal="center"/>
    </xf>
    <xf numFmtId="0" fontId="50" fillId="8" borderId="12" xfId="0" applyFont="1" applyFill="1" applyBorder="1" applyAlignment="1" applyProtection="1">
      <alignment horizontal="center" wrapText="1"/>
    </xf>
    <xf numFmtId="0" fontId="50" fillId="8" borderId="7" xfId="0" applyFont="1" applyFill="1" applyBorder="1" applyAlignment="1" applyProtection="1">
      <alignment horizontal="center" wrapText="1"/>
    </xf>
    <xf numFmtId="0" fontId="50" fillId="8" borderId="37" xfId="0" applyFont="1" applyFill="1" applyBorder="1" applyAlignment="1" applyProtection="1">
      <alignment horizontal="center" wrapText="1"/>
    </xf>
    <xf numFmtId="0" fontId="50" fillId="8" borderId="38" xfId="0" applyFont="1" applyFill="1" applyBorder="1" applyAlignment="1" applyProtection="1">
      <alignment horizontal="center" wrapText="1"/>
    </xf>
    <xf numFmtId="0" fontId="32" fillId="0" borderId="21" xfId="0" applyFont="1" applyBorder="1" applyAlignment="1" applyProtection="1">
      <alignment horizontal="center" wrapText="1"/>
    </xf>
    <xf numFmtId="0" fontId="32" fillId="0" borderId="39" xfId="0" applyFont="1" applyBorder="1" applyAlignment="1" applyProtection="1">
      <alignment horizontal="center" wrapText="1"/>
    </xf>
    <xf numFmtId="0" fontId="32" fillId="0" borderId="40" xfId="0" applyFont="1" applyBorder="1" applyAlignment="1" applyProtection="1">
      <alignment horizontal="center" wrapText="1"/>
    </xf>
    <xf numFmtId="0" fontId="56" fillId="0" borderId="12" xfId="0" applyFont="1" applyFill="1" applyBorder="1" applyAlignment="1" applyProtection="1">
      <alignment horizontal="center" wrapText="1"/>
    </xf>
    <xf numFmtId="0" fontId="56" fillId="0" borderId="6" xfId="0" applyFont="1" applyFill="1" applyBorder="1" applyAlignment="1" applyProtection="1">
      <alignment horizontal="center" wrapText="1"/>
    </xf>
    <xf numFmtId="0" fontId="56" fillId="0" borderId="7" xfId="0" applyFont="1" applyFill="1" applyBorder="1" applyAlignment="1" applyProtection="1">
      <alignment horizontal="center" wrapText="1"/>
    </xf>
    <xf numFmtId="0" fontId="56" fillId="0" borderId="25" xfId="0" applyFont="1" applyFill="1" applyBorder="1" applyAlignment="1" applyProtection="1">
      <alignment horizontal="center" wrapText="1"/>
    </xf>
    <xf numFmtId="0" fontId="56" fillId="0" borderId="10" xfId="0" applyFont="1" applyFill="1" applyBorder="1" applyAlignment="1" applyProtection="1">
      <alignment horizontal="center" wrapText="1"/>
    </xf>
    <xf numFmtId="0" fontId="56" fillId="0" borderId="11" xfId="0" applyFont="1" applyFill="1" applyBorder="1" applyAlignment="1" applyProtection="1">
      <alignment horizontal="center" wrapText="1"/>
    </xf>
    <xf numFmtId="0" fontId="64" fillId="0" borderId="41" xfId="2" applyNumberFormat="1" applyFont="1" applyFill="1" applyBorder="1" applyAlignment="1" applyProtection="1">
      <alignment horizontal="center" vertical="center" wrapText="1"/>
    </xf>
    <xf numFmtId="0" fontId="64" fillId="0" borderId="42" xfId="2" applyNumberFormat="1" applyFont="1" applyFill="1" applyBorder="1" applyAlignment="1" applyProtection="1">
      <alignment horizontal="center" vertical="center" wrapText="1"/>
    </xf>
    <xf numFmtId="0" fontId="51" fillId="0" borderId="36" xfId="0" applyFont="1" applyFill="1" applyBorder="1" applyAlignment="1" applyProtection="1">
      <alignment horizontal="center" wrapText="1"/>
    </xf>
    <xf numFmtId="0" fontId="51" fillId="0" borderId="43" xfId="0" applyFont="1" applyFill="1" applyBorder="1" applyAlignment="1" applyProtection="1">
      <alignment horizontal="center" wrapText="1"/>
    </xf>
    <xf numFmtId="0" fontId="51" fillId="0" borderId="34" xfId="0" applyFont="1" applyFill="1" applyBorder="1" applyAlignment="1" applyProtection="1">
      <alignment horizontal="center" wrapText="1"/>
    </xf>
    <xf numFmtId="0" fontId="51" fillId="0" borderId="25" xfId="0" applyFont="1" applyFill="1" applyBorder="1" applyAlignment="1" applyProtection="1">
      <alignment horizontal="center" wrapText="1"/>
    </xf>
    <xf numFmtId="0" fontId="51" fillId="0" borderId="10" xfId="0" applyFont="1" applyFill="1" applyBorder="1" applyAlignment="1" applyProtection="1">
      <alignment horizontal="center" wrapText="1"/>
    </xf>
    <xf numFmtId="0" fontId="51" fillId="0" borderId="11" xfId="0" applyFont="1" applyFill="1" applyBorder="1" applyAlignment="1" applyProtection="1">
      <alignment horizontal="center" wrapText="1"/>
    </xf>
    <xf numFmtId="0" fontId="50" fillId="7" borderId="12" xfId="0" applyFont="1" applyFill="1" applyBorder="1" applyAlignment="1" applyProtection="1">
      <alignment horizontal="center" vertical="top" wrapText="1"/>
    </xf>
    <xf numFmtId="0" fontId="50" fillId="7" borderId="7" xfId="0" applyFont="1" applyFill="1" applyBorder="1" applyAlignment="1" applyProtection="1">
      <alignment horizontal="center" vertical="top" wrapText="1"/>
    </xf>
    <xf numFmtId="0" fontId="50" fillId="7" borderId="37" xfId="0" applyFont="1" applyFill="1" applyBorder="1" applyAlignment="1" applyProtection="1">
      <alignment horizontal="center" vertical="top" wrapText="1"/>
    </xf>
    <xf numFmtId="0" fontId="50" fillId="7" borderId="38" xfId="0" applyFont="1" applyFill="1" applyBorder="1" applyAlignment="1" applyProtection="1">
      <alignment horizontal="center" vertical="top" wrapText="1"/>
    </xf>
    <xf numFmtId="167" fontId="32" fillId="0" borderId="44" xfId="2" applyNumberFormat="1" applyFont="1" applyFill="1" applyBorder="1" applyAlignment="1" applyProtection="1">
      <alignment horizontal="center"/>
    </xf>
    <xf numFmtId="0" fontId="60" fillId="5" borderId="15" xfId="0" applyFont="1" applyFill="1" applyBorder="1" applyAlignment="1" applyProtection="1">
      <alignment horizontal="center"/>
    </xf>
    <xf numFmtId="0" fontId="60" fillId="5" borderId="16" xfId="0" applyFont="1" applyFill="1" applyBorder="1" applyAlignment="1" applyProtection="1">
      <alignment horizontal="center"/>
    </xf>
    <xf numFmtId="0" fontId="60" fillId="5" borderId="17" xfId="0" applyFont="1" applyFill="1" applyBorder="1" applyAlignment="1" applyProtection="1">
      <alignment horizontal="center"/>
    </xf>
    <xf numFmtId="0" fontId="67" fillId="2" borderId="0" xfId="0" applyNumberFormat="1" applyFont="1" applyFill="1" applyAlignment="1" applyProtection="1">
      <alignment horizontal="left" wrapText="1"/>
    </xf>
    <xf numFmtId="0" fontId="32" fillId="5" borderId="15" xfId="0" applyFont="1" applyFill="1" applyBorder="1" applyAlignment="1" applyProtection="1">
      <alignment horizontal="center"/>
    </xf>
    <xf numFmtId="0" fontId="32" fillId="5" borderId="16" xfId="0" applyFont="1" applyFill="1" applyBorder="1" applyAlignment="1" applyProtection="1">
      <alignment horizontal="center"/>
    </xf>
    <xf numFmtId="0" fontId="32" fillId="5" borderId="17" xfId="0" applyFont="1" applyFill="1" applyBorder="1" applyAlignment="1" applyProtection="1">
      <alignment horizontal="center"/>
    </xf>
    <xf numFmtId="0" fontId="56" fillId="2" borderId="12" xfId="0" applyFont="1" applyFill="1" applyBorder="1" applyAlignment="1" applyProtection="1">
      <alignment horizontal="left" wrapText="1"/>
    </xf>
    <xf numFmtId="0" fontId="56" fillId="2" borderId="6" xfId="0" applyFont="1" applyFill="1" applyBorder="1" applyAlignment="1" applyProtection="1">
      <alignment horizontal="left" wrapText="1"/>
    </xf>
    <xf numFmtId="0" fontId="56" fillId="2" borderId="7" xfId="0" applyFont="1" applyFill="1" applyBorder="1" applyAlignment="1" applyProtection="1">
      <alignment horizontal="left" wrapText="1"/>
    </xf>
    <xf numFmtId="0" fontId="56" fillId="2" borderId="25" xfId="0" applyFont="1" applyFill="1" applyBorder="1" applyAlignment="1" applyProtection="1">
      <alignment horizontal="left" wrapText="1"/>
    </xf>
    <xf numFmtId="0" fontId="56" fillId="2" borderId="10" xfId="0" applyFont="1" applyFill="1" applyBorder="1" applyAlignment="1" applyProtection="1">
      <alignment horizontal="left" wrapText="1"/>
    </xf>
    <xf numFmtId="0" fontId="56" fillId="2" borderId="11" xfId="0" applyFont="1" applyFill="1" applyBorder="1" applyAlignment="1" applyProtection="1">
      <alignment horizontal="left" wrapText="1"/>
    </xf>
    <xf numFmtId="0" fontId="32" fillId="4" borderId="10" xfId="0" applyFont="1" applyFill="1" applyBorder="1" applyAlignment="1" applyProtection="1">
      <alignment horizontal="left" wrapText="1"/>
    </xf>
    <xf numFmtId="0" fontId="32" fillId="9" borderId="12" xfId="0" applyFont="1" applyFill="1" applyBorder="1" applyAlignment="1" applyProtection="1">
      <alignment horizontal="center" wrapText="1"/>
    </xf>
    <xf numFmtId="0" fontId="32" fillId="9" borderId="7" xfId="0" applyFont="1" applyFill="1" applyBorder="1" applyAlignment="1" applyProtection="1">
      <alignment horizontal="center" wrapText="1"/>
    </xf>
    <xf numFmtId="0" fontId="32" fillId="9" borderId="37" xfId="0" applyFont="1" applyFill="1" applyBorder="1" applyAlignment="1" applyProtection="1">
      <alignment horizontal="center" wrapText="1"/>
    </xf>
    <xf numFmtId="0" fontId="32" fillId="9" borderId="38" xfId="0" applyFont="1" applyFill="1" applyBorder="1" applyAlignment="1" applyProtection="1">
      <alignment horizontal="center" wrapText="1"/>
    </xf>
    <xf numFmtId="0" fontId="31" fillId="2" borderId="0" xfId="3" applyFill="1" applyAlignment="1" applyProtection="1">
      <alignment horizontal="center"/>
    </xf>
    <xf numFmtId="0" fontId="32" fillId="0" borderId="21" xfId="0" applyFont="1" applyFill="1" applyBorder="1" applyAlignment="1" applyProtection="1">
      <alignment horizontal="center" wrapText="1"/>
    </xf>
    <xf numFmtId="0" fontId="32" fillId="0" borderId="39" xfId="0" applyFont="1" applyFill="1" applyBorder="1" applyAlignment="1" applyProtection="1">
      <alignment horizontal="center" wrapText="1"/>
    </xf>
    <xf numFmtId="0" fontId="32" fillId="0" borderId="40" xfId="0" applyFont="1" applyFill="1" applyBorder="1" applyAlignment="1" applyProtection="1">
      <alignment horizontal="center" wrapText="1"/>
    </xf>
    <xf numFmtId="0" fontId="56" fillId="2" borderId="0" xfId="0" applyNumberFormat="1" applyFont="1" applyFill="1" applyAlignment="1" applyProtection="1">
      <alignment horizontal="left" wrapText="1"/>
    </xf>
    <xf numFmtId="0" fontId="35" fillId="5" borderId="15" xfId="0" applyFont="1" applyFill="1" applyBorder="1" applyAlignment="1" applyProtection="1">
      <alignment horizontal="center"/>
    </xf>
    <xf numFmtId="0" fontId="35" fillId="5" borderId="16" xfId="0" applyFont="1" applyFill="1" applyBorder="1" applyAlignment="1" applyProtection="1">
      <alignment horizontal="center"/>
    </xf>
    <xf numFmtId="0" fontId="35" fillId="5" borderId="17" xfId="0" applyFont="1" applyFill="1" applyBorder="1" applyAlignment="1" applyProtection="1">
      <alignment horizontal="center"/>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49" fontId="64" fillId="2" borderId="36" xfId="2" applyNumberFormat="1" applyFont="1" applyFill="1" applyBorder="1" applyAlignment="1" applyProtection="1">
      <alignment horizontal="center" vertical="top" wrapText="1"/>
    </xf>
    <xf numFmtId="49" fontId="64" fillId="2" borderId="43" xfId="2" applyNumberFormat="1" applyFont="1" applyFill="1" applyBorder="1" applyAlignment="1" applyProtection="1">
      <alignment horizontal="center" vertical="top" wrapText="1"/>
    </xf>
    <xf numFmtId="49" fontId="64" fillId="2" borderId="34" xfId="2" applyNumberFormat="1" applyFont="1" applyFill="1" applyBorder="1" applyAlignment="1" applyProtection="1">
      <alignment horizontal="center" vertical="top" wrapText="1"/>
    </xf>
    <xf numFmtId="49" fontId="64" fillId="2" borderId="25" xfId="2" applyNumberFormat="1" applyFont="1" applyFill="1" applyBorder="1" applyAlignment="1" applyProtection="1">
      <alignment horizontal="center" vertical="top" wrapText="1"/>
    </xf>
    <xf numFmtId="49" fontId="64" fillId="2" borderId="10" xfId="2" applyNumberFormat="1" applyFont="1" applyFill="1" applyBorder="1" applyAlignment="1" applyProtection="1">
      <alignment horizontal="center" vertical="top" wrapText="1"/>
    </xf>
    <xf numFmtId="49" fontId="64"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7" fillId="5" borderId="29" xfId="0" applyFont="1" applyFill="1" applyBorder="1" applyAlignment="1" applyProtection="1">
      <alignment horizontal="center" vertical="center" wrapText="1"/>
    </xf>
    <xf numFmtId="0" fontId="37" fillId="5" borderId="45" xfId="0" applyFont="1" applyFill="1" applyBorder="1" applyAlignment="1" applyProtection="1">
      <alignment horizontal="center" vertical="center" wrapText="1"/>
    </xf>
    <xf numFmtId="0" fontId="12" fillId="0" borderId="46" xfId="2" applyNumberFormat="1" applyFont="1" applyFill="1" applyBorder="1" applyAlignment="1" applyProtection="1">
      <alignment horizontal="center" vertical="center" wrapText="1"/>
    </xf>
    <xf numFmtId="0" fontId="64" fillId="0" borderId="47" xfId="2" applyNumberFormat="1" applyFont="1" applyFill="1" applyBorder="1" applyAlignment="1" applyProtection="1">
      <alignment horizontal="center" vertical="center" wrapText="1"/>
    </xf>
    <xf numFmtId="0" fontId="31" fillId="2" borderId="0" xfId="3" applyFill="1" applyBorder="1" applyAlignment="1" applyProtection="1">
      <alignment horizontal="center" vertical="center"/>
    </xf>
    <xf numFmtId="0" fontId="31" fillId="2" borderId="9" xfId="3" applyFill="1" applyBorder="1" applyAlignment="1" applyProtection="1">
      <alignment horizontal="center" vertical="center"/>
    </xf>
    <xf numFmtId="0" fontId="37" fillId="5" borderId="26" xfId="0" applyFont="1" applyFill="1" applyBorder="1" applyAlignment="1" applyProtection="1">
      <alignment horizontal="center" vertical="center" wrapText="1"/>
    </xf>
    <xf numFmtId="0" fontId="37" fillId="5" borderId="27" xfId="0" applyFont="1" applyFill="1" applyBorder="1" applyAlignment="1" applyProtection="1">
      <alignment horizontal="center" vertical="center" wrapText="1"/>
    </xf>
    <xf numFmtId="0" fontId="37" fillId="5" borderId="28" xfId="0" applyFont="1" applyFill="1" applyBorder="1" applyAlignment="1" applyProtection="1">
      <alignment horizontal="center" vertical="center" wrapText="1"/>
    </xf>
    <xf numFmtId="0" fontId="64" fillId="0" borderId="13" xfId="2" applyNumberFormat="1" applyFont="1" applyFill="1" applyBorder="1" applyAlignment="1" applyProtection="1">
      <alignment horizontal="center" vertical="center" wrapText="1"/>
    </xf>
    <xf numFmtId="0" fontId="64" fillId="0" borderId="18" xfId="2" applyNumberFormat="1" applyFont="1" applyFill="1" applyBorder="1" applyAlignment="1" applyProtection="1">
      <alignment horizontal="center" vertical="center" wrapText="1"/>
    </xf>
    <xf numFmtId="0" fontId="64" fillId="0" borderId="14" xfId="2" applyNumberFormat="1" applyFont="1" applyFill="1" applyBorder="1" applyAlignment="1" applyProtection="1">
      <alignment horizontal="center" vertical="center" wrapText="1"/>
    </xf>
    <xf numFmtId="0" fontId="35" fillId="5" borderId="29" xfId="0" applyFont="1" applyFill="1" applyBorder="1" applyAlignment="1" applyProtection="1">
      <alignment horizontal="center" vertical="center" wrapText="1"/>
    </xf>
    <xf numFmtId="0" fontId="35" fillId="5" borderId="50" xfId="0" applyFont="1" applyFill="1" applyBorder="1" applyAlignment="1" applyProtection="1">
      <alignment horizontal="center" vertical="center" wrapText="1"/>
    </xf>
    <xf numFmtId="0" fontId="35" fillId="5" borderId="45" xfId="0" applyFont="1" applyFill="1" applyBorder="1" applyAlignment="1" applyProtection="1">
      <alignment horizontal="center" vertical="center" wrapText="1"/>
    </xf>
    <xf numFmtId="0" fontId="56" fillId="0" borderId="46" xfId="0" applyFont="1" applyFill="1" applyBorder="1" applyAlignment="1" applyProtection="1">
      <alignment horizontal="center" vertical="center" wrapText="1"/>
    </xf>
    <xf numFmtId="0" fontId="56" fillId="0" borderId="2" xfId="0" applyFont="1" applyFill="1" applyBorder="1" applyAlignment="1" applyProtection="1">
      <alignment horizontal="center" vertical="center" wrapText="1"/>
    </xf>
    <xf numFmtId="0" fontId="56" fillId="0" borderId="47" xfId="0" applyFont="1" applyFill="1" applyBorder="1" applyAlignment="1" applyProtection="1">
      <alignment horizontal="center" vertical="center" wrapText="1"/>
    </xf>
    <xf numFmtId="0" fontId="32" fillId="12" borderId="15" xfId="0" applyFont="1" applyFill="1" applyBorder="1" applyAlignment="1">
      <alignment horizontal="right" vertical="center"/>
    </xf>
    <xf numFmtId="0" fontId="32"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2" fillId="9" borderId="12" xfId="0" applyFont="1" applyFill="1" applyBorder="1" applyAlignment="1">
      <alignment horizontal="right" vertical="center" wrapText="1"/>
    </xf>
    <xf numFmtId="0" fontId="32" fillId="9" borderId="6" xfId="0" applyFont="1" applyFill="1" applyBorder="1" applyAlignment="1">
      <alignment horizontal="right" vertical="center" wrapText="1"/>
    </xf>
    <xf numFmtId="0" fontId="32" fillId="9" borderId="25" xfId="0" applyFont="1" applyFill="1" applyBorder="1" applyAlignment="1">
      <alignment horizontal="right" vertical="center" wrapText="1"/>
    </xf>
    <xf numFmtId="0" fontId="32" fillId="9" borderId="10" xfId="0" applyFont="1" applyFill="1" applyBorder="1" applyAlignment="1">
      <alignment horizontal="right" vertical="center" wrapText="1"/>
    </xf>
    <xf numFmtId="0" fontId="32" fillId="12" borderId="15" xfId="0" applyFont="1" applyFill="1" applyBorder="1" applyAlignment="1">
      <alignment horizontal="right" vertical="center" wrapText="1"/>
    </xf>
    <xf numFmtId="0" fontId="32" fillId="12" borderId="16" xfId="0" applyFont="1" applyFill="1" applyBorder="1" applyAlignment="1">
      <alignment horizontal="right" vertical="center" wrapText="1"/>
    </xf>
    <xf numFmtId="164" fontId="32" fillId="6" borderId="48" xfId="0" applyNumberFormat="1" applyFont="1" applyFill="1" applyBorder="1" applyAlignment="1" applyProtection="1">
      <alignment horizontal="center" vertical="center"/>
      <protection locked="0"/>
    </xf>
    <xf numFmtId="164" fontId="32" fillId="6" borderId="17" xfId="0" applyNumberFormat="1" applyFont="1" applyFill="1" applyBorder="1" applyAlignment="1" applyProtection="1">
      <alignment horizontal="center" vertical="center"/>
      <protection locked="0"/>
    </xf>
    <xf numFmtId="0" fontId="32" fillId="9" borderId="15" xfId="0" applyFont="1" applyFill="1" applyBorder="1" applyAlignment="1">
      <alignment horizontal="right" vertical="center" wrapText="1"/>
    </xf>
    <xf numFmtId="0" fontId="32" fillId="9" borderId="16" xfId="0" applyFont="1" applyFill="1" applyBorder="1" applyAlignment="1">
      <alignment horizontal="right" vertical="center" wrapText="1"/>
    </xf>
    <xf numFmtId="164" fontId="32" fillId="0" borderId="48" xfId="0" applyNumberFormat="1" applyFont="1" applyBorder="1" applyAlignment="1">
      <alignment horizontal="center" vertical="center"/>
    </xf>
    <xf numFmtId="164" fontId="32" fillId="0" borderId="17" xfId="0" applyNumberFormat="1" applyFont="1" applyBorder="1" applyAlignment="1">
      <alignment horizontal="center" vertical="center"/>
    </xf>
    <xf numFmtId="164" fontId="32" fillId="0" borderId="49" xfId="0" applyNumberFormat="1" applyFont="1" applyBorder="1" applyAlignment="1">
      <alignment horizontal="center" vertical="center"/>
    </xf>
    <xf numFmtId="164" fontId="32" fillId="0" borderId="7" xfId="0" applyNumberFormat="1" applyFont="1" applyBorder="1" applyAlignment="1">
      <alignment horizontal="center" vertical="center"/>
    </xf>
    <xf numFmtId="164" fontId="32" fillId="0" borderId="44" xfId="0" applyNumberFormat="1" applyFont="1" applyBorder="1" applyAlignment="1">
      <alignment horizontal="center" vertical="center"/>
    </xf>
    <xf numFmtId="164" fontId="32" fillId="0" borderId="11" xfId="0" applyNumberFormat="1" applyFont="1" applyBorder="1" applyAlignment="1">
      <alignment horizontal="center" vertical="center"/>
    </xf>
    <xf numFmtId="0" fontId="57" fillId="0" borderId="0" xfId="0" applyFont="1" applyAlignment="1">
      <alignment horizontal="center"/>
    </xf>
    <xf numFmtId="0" fontId="57" fillId="0" borderId="0" xfId="0" applyFont="1" applyAlignment="1">
      <alignment horizontal="center" vertical="center" wrapText="1"/>
    </xf>
    <xf numFmtId="0" fontId="31" fillId="0" borderId="0" xfId="3" applyAlignment="1" applyProtection="1">
      <alignment horizontal="center"/>
    </xf>
    <xf numFmtId="0" fontId="32" fillId="0" borderId="6" xfId="0" applyFont="1" applyFill="1" applyBorder="1" applyAlignment="1">
      <alignment horizontal="center" vertical="center" wrapText="1"/>
    </xf>
    <xf numFmtId="0" fontId="69" fillId="0" borderId="0" xfId="0" applyFont="1" applyBorder="1" applyAlignment="1">
      <alignment horizontal="center" vertical="center" wrapText="1"/>
    </xf>
    <xf numFmtId="0" fontId="40" fillId="0" borderId="6" xfId="0" applyFont="1" applyBorder="1" applyAlignment="1">
      <alignment horizontal="center" vertical="center" wrapText="1"/>
    </xf>
    <xf numFmtId="0" fontId="47" fillId="11" borderId="12" xfId="0" applyFont="1" applyFill="1" applyBorder="1" applyAlignment="1">
      <alignment horizontal="center" vertical="center"/>
    </xf>
    <xf numFmtId="0" fontId="47" fillId="11" borderId="6" xfId="0" applyFont="1" applyFill="1" applyBorder="1" applyAlignment="1">
      <alignment horizontal="center" vertical="center"/>
    </xf>
    <xf numFmtId="0" fontId="47" fillId="11" borderId="7" xfId="0" applyFont="1" applyFill="1" applyBorder="1" applyAlignment="1">
      <alignment horizontal="center" vertical="center"/>
    </xf>
    <xf numFmtId="0" fontId="47" fillId="11" borderId="8" xfId="0" applyFont="1" applyFill="1" applyBorder="1" applyAlignment="1">
      <alignment horizontal="center" vertical="center"/>
    </xf>
    <xf numFmtId="0" fontId="47" fillId="11" borderId="0" xfId="0" applyFont="1" applyFill="1" applyBorder="1" applyAlignment="1">
      <alignment horizontal="center" vertical="center"/>
    </xf>
    <xf numFmtId="0" fontId="47" fillId="11" borderId="9" xfId="0" applyFont="1" applyFill="1" applyBorder="1" applyAlignment="1">
      <alignment horizontal="center" vertical="center"/>
    </xf>
    <xf numFmtId="0" fontId="47" fillId="11" borderId="25" xfId="0" applyFont="1" applyFill="1" applyBorder="1" applyAlignment="1">
      <alignment horizontal="center" vertical="center"/>
    </xf>
    <xf numFmtId="0" fontId="47" fillId="11" borderId="10" xfId="0" applyFont="1" applyFill="1" applyBorder="1" applyAlignment="1">
      <alignment horizontal="center" vertical="center"/>
    </xf>
    <xf numFmtId="0" fontId="47" fillId="11" borderId="11" xfId="0" applyFont="1" applyFill="1" applyBorder="1" applyAlignment="1">
      <alignment horizontal="center" vertical="center"/>
    </xf>
    <xf numFmtId="0" fontId="37" fillId="8" borderId="29" xfId="0" applyFont="1" applyFill="1" applyBorder="1" applyAlignment="1" applyProtection="1">
      <alignment horizontal="right" vertical="center" wrapText="1"/>
    </xf>
    <xf numFmtId="0" fontId="37" fillId="8" borderId="50" xfId="0" applyFont="1" applyFill="1" applyBorder="1" applyAlignment="1" applyProtection="1">
      <alignment horizontal="right" vertical="center" wrapText="1"/>
    </xf>
    <xf numFmtId="0" fontId="37" fillId="8" borderId="51" xfId="0" applyFont="1" applyFill="1" applyBorder="1" applyAlignment="1" applyProtection="1">
      <alignment horizontal="right" vertical="center" wrapText="1"/>
    </xf>
    <xf numFmtId="0" fontId="70" fillId="8" borderId="41" xfId="0" applyFont="1" applyFill="1" applyBorder="1" applyAlignment="1" applyProtection="1">
      <alignment horizontal="right" vertical="center" wrapText="1"/>
    </xf>
    <xf numFmtId="0" fontId="70" fillId="8" borderId="52" xfId="0" applyFont="1" applyFill="1" applyBorder="1" applyAlignment="1" applyProtection="1">
      <alignment horizontal="right" vertical="center" wrapText="1"/>
    </xf>
    <xf numFmtId="0" fontId="70" fillId="8" borderId="53" xfId="0" applyFont="1" applyFill="1" applyBorder="1" applyAlignment="1" applyProtection="1">
      <alignment horizontal="right" vertical="center" wrapText="1"/>
    </xf>
    <xf numFmtId="0" fontId="35"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5" fillId="5" borderId="17" xfId="0" applyFont="1" applyFill="1" applyBorder="1" applyAlignment="1">
      <alignment horizontal="center" vertical="center" wrapText="1"/>
    </xf>
    <xf numFmtId="164" fontId="32" fillId="0" borderId="30" xfId="0" applyNumberFormat="1" applyFont="1" applyBorder="1" applyAlignment="1">
      <alignment horizontal="center" vertical="center"/>
    </xf>
    <xf numFmtId="164" fontId="32" fillId="0" borderId="42" xfId="0" applyNumberFormat="1" applyFont="1" applyBorder="1" applyAlignment="1">
      <alignment horizontal="center" vertical="center"/>
    </xf>
    <xf numFmtId="164" fontId="47" fillId="0" borderId="6" xfId="0" applyNumberFormat="1" applyFont="1" applyFill="1" applyBorder="1" applyAlignment="1" applyProtection="1">
      <alignment horizontal="center" vertical="center" wrapText="1"/>
    </xf>
    <xf numFmtId="164" fontId="47" fillId="0" borderId="7" xfId="0" applyNumberFormat="1" applyFont="1" applyFill="1" applyBorder="1" applyAlignment="1" applyProtection="1">
      <alignment horizontal="center" vertical="center" wrapText="1"/>
    </xf>
    <xf numFmtId="0" fontId="35" fillId="7" borderId="15" xfId="0" applyFont="1" applyFill="1" applyBorder="1" applyAlignment="1">
      <alignment horizontal="center" vertical="center" wrapText="1"/>
    </xf>
    <xf numFmtId="0" fontId="35" fillId="7" borderId="16" xfId="0" applyFont="1" applyFill="1" applyBorder="1" applyAlignment="1">
      <alignment horizontal="center" vertical="center" wrapText="1"/>
    </xf>
    <xf numFmtId="0" fontId="35" fillId="7" borderId="17" xfId="0" applyFont="1" applyFill="1" applyBorder="1" applyAlignment="1">
      <alignment horizontal="center" vertical="center" wrapText="1"/>
    </xf>
    <xf numFmtId="0" fontId="32" fillId="6" borderId="0" xfId="0" applyFont="1" applyFill="1" applyBorder="1" applyAlignment="1">
      <alignment horizontal="right" vertical="center" wrapText="1"/>
    </xf>
    <xf numFmtId="0" fontId="31" fillId="2" borderId="0" xfId="3" applyFill="1" applyAlignment="1" applyProtection="1">
      <alignment horizontal="center" vertical="center"/>
    </xf>
    <xf numFmtId="0" fontId="56" fillId="2" borderId="0" xfId="0" applyNumberFormat="1" applyFont="1" applyFill="1" applyAlignment="1" applyProtection="1">
      <alignment horizontal="center" wrapText="1"/>
    </xf>
    <xf numFmtId="0" fontId="60" fillId="0" borderId="0" xfId="0" applyFont="1" applyFill="1" applyBorder="1" applyAlignment="1" applyProtection="1">
      <alignment horizontal="center"/>
    </xf>
    <xf numFmtId="0" fontId="60" fillId="7" borderId="15" xfId="0" applyFont="1" applyFill="1" applyBorder="1" applyAlignment="1" applyProtection="1">
      <alignment horizontal="center" vertical="center"/>
    </xf>
    <xf numFmtId="0" fontId="60" fillId="7" borderId="16" xfId="0" applyFont="1" applyFill="1" applyBorder="1" applyAlignment="1" applyProtection="1">
      <alignment horizontal="center" vertical="center"/>
    </xf>
    <xf numFmtId="0" fontId="60" fillId="7" borderId="17" xfId="0" applyFont="1" applyFill="1" applyBorder="1" applyAlignment="1" applyProtection="1">
      <alignment horizontal="center" vertical="center"/>
    </xf>
    <xf numFmtId="0" fontId="50" fillId="0" borderId="0" xfId="0" applyFont="1" applyFill="1" applyBorder="1" applyAlignment="1" applyProtection="1">
      <alignment horizontal="center" wrapText="1"/>
    </xf>
    <xf numFmtId="49" fontId="51" fillId="2" borderId="0" xfId="2" applyNumberFormat="1" applyFont="1" applyFill="1" applyBorder="1" applyAlignment="1" applyProtection="1">
      <alignment horizontal="left" vertical="top" wrapText="1"/>
    </xf>
    <xf numFmtId="167" fontId="32" fillId="2" borderId="16" xfId="2" applyNumberFormat="1" applyFont="1" applyFill="1" applyBorder="1" applyAlignment="1" applyProtection="1">
      <alignment horizontal="center"/>
    </xf>
    <xf numFmtId="167" fontId="32"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2">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19" fmlaRange="$J$14:$J$18"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16</xdr:row>
          <xdr:rowOff>106680</xdr:rowOff>
        </xdr:from>
        <xdr:to>
          <xdr:col>6</xdr:col>
          <xdr:colOff>289560</xdr:colOff>
          <xdr:row>17</xdr:row>
          <xdr:rowOff>30480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80"/>
  <sheetViews>
    <sheetView showGridLines="0" tabSelected="1" zoomScaleNormal="100" workbookViewId="0">
      <selection activeCell="H174" sqref="H174"/>
    </sheetView>
  </sheetViews>
  <sheetFormatPr defaultColWidth="0" defaultRowHeight="14.4" x14ac:dyDescent="0.3"/>
  <cols>
    <col min="1" max="7" width="9.109375" customWidth="1"/>
    <col min="8" max="8" width="32" customWidth="1"/>
    <col min="9" max="9" width="0.5546875" hidden="1" customWidth="1"/>
    <col min="10" max="16384" width="9.109375" hidden="1"/>
  </cols>
  <sheetData>
    <row r="1" spans="1:9" ht="15" x14ac:dyDescent="0.25">
      <c r="A1" s="46"/>
      <c r="B1" s="10"/>
      <c r="C1" s="10"/>
      <c r="D1" s="10"/>
      <c r="E1" s="10"/>
      <c r="F1" s="10"/>
      <c r="G1" s="10"/>
      <c r="H1" s="11"/>
    </row>
    <row r="2" spans="1:9" ht="30" customHeight="1" thickBot="1" x14ac:dyDescent="0.3">
      <c r="A2" s="44"/>
      <c r="B2" s="9"/>
      <c r="C2" s="9"/>
      <c r="D2" s="9"/>
      <c r="E2" s="9"/>
      <c r="F2" s="9"/>
      <c r="G2" s="9"/>
      <c r="H2" s="13"/>
    </row>
    <row r="3" spans="1:9" ht="18.75" x14ac:dyDescent="0.3">
      <c r="A3" s="321" t="s">
        <v>143</v>
      </c>
      <c r="B3" s="322"/>
      <c r="C3" s="322"/>
      <c r="D3" s="322"/>
      <c r="E3" s="322"/>
      <c r="F3" s="322"/>
      <c r="G3" s="322"/>
      <c r="H3" s="323"/>
    </row>
    <row r="4" spans="1:9" ht="15" customHeight="1" x14ac:dyDescent="0.3">
      <c r="A4" s="324" t="s">
        <v>46</v>
      </c>
      <c r="B4" s="325"/>
      <c r="C4" s="325"/>
      <c r="D4" s="325"/>
      <c r="E4" s="325"/>
      <c r="F4" s="325"/>
      <c r="G4" s="325"/>
      <c r="H4" s="326"/>
    </row>
    <row r="5" spans="1:9" x14ac:dyDescent="0.3">
      <c r="A5" s="324"/>
      <c r="B5" s="325"/>
      <c r="C5" s="325"/>
      <c r="D5" s="325"/>
      <c r="E5" s="325"/>
      <c r="F5" s="325"/>
      <c r="G5" s="325"/>
      <c r="H5" s="326"/>
    </row>
    <row r="6" spans="1:9" ht="15.75" x14ac:dyDescent="0.25">
      <c r="A6" s="12" t="s">
        <v>66</v>
      </c>
      <c r="B6" s="9"/>
      <c r="C6" s="9"/>
      <c r="D6" s="9"/>
      <c r="E6" s="9"/>
      <c r="F6" s="9"/>
      <c r="G6" s="9"/>
      <c r="H6" s="13"/>
    </row>
    <row r="7" spans="1:9" ht="15.75" x14ac:dyDescent="0.25">
      <c r="A7" s="12" t="s">
        <v>65</v>
      </c>
      <c r="B7" s="9"/>
      <c r="C7" s="9"/>
      <c r="D7" s="9"/>
      <c r="E7" s="9"/>
      <c r="F7" s="9"/>
      <c r="G7" s="9"/>
      <c r="H7" s="13"/>
    </row>
    <row r="8" spans="1:9" ht="15.75" x14ac:dyDescent="0.25">
      <c r="A8" s="12" t="s">
        <v>47</v>
      </c>
      <c r="B8" s="9"/>
      <c r="C8" s="9"/>
      <c r="D8" s="9"/>
      <c r="E8" s="9"/>
      <c r="F8" s="9"/>
      <c r="G8" s="9"/>
      <c r="H8" s="13"/>
    </row>
    <row r="9" spans="1:9" ht="15.75" x14ac:dyDescent="0.25">
      <c r="A9" s="12" t="s">
        <v>49</v>
      </c>
      <c r="B9" s="9"/>
      <c r="C9" s="9"/>
      <c r="D9" s="9"/>
      <c r="E9" s="9"/>
      <c r="F9" s="9"/>
      <c r="G9" s="9"/>
      <c r="H9" s="13"/>
    </row>
    <row r="10" spans="1:9" ht="15.75" x14ac:dyDescent="0.25">
      <c r="A10" s="12" t="s">
        <v>51</v>
      </c>
      <c r="B10" s="9"/>
      <c r="C10" s="9"/>
      <c r="D10" s="9"/>
      <c r="E10" s="9"/>
      <c r="F10" s="9"/>
      <c r="G10" s="9"/>
      <c r="H10" s="13"/>
    </row>
    <row r="11" spans="1:9" ht="15.75" x14ac:dyDescent="0.25">
      <c r="A11" s="12" t="s">
        <v>50</v>
      </c>
      <c r="B11" s="9"/>
      <c r="C11" s="9"/>
      <c r="D11" s="9"/>
      <c r="E11" s="9"/>
      <c r="F11" s="9"/>
      <c r="G11" s="9"/>
      <c r="H11" s="13"/>
    </row>
    <row r="12" spans="1:9" ht="15.75" x14ac:dyDescent="0.25">
      <c r="A12" s="12"/>
      <c r="B12" s="9"/>
      <c r="C12" s="9"/>
      <c r="D12" s="9"/>
      <c r="E12" s="9"/>
      <c r="F12" s="9"/>
      <c r="G12" s="9"/>
      <c r="H12" s="13"/>
    </row>
    <row r="13" spans="1:9" ht="15.75" x14ac:dyDescent="0.25">
      <c r="A13" s="14" t="s">
        <v>68</v>
      </c>
      <c r="B13" s="9"/>
      <c r="C13" s="9"/>
      <c r="D13" s="9"/>
      <c r="E13" s="9"/>
      <c r="F13" s="9"/>
      <c r="G13" s="9"/>
      <c r="H13" s="13"/>
    </row>
    <row r="14" spans="1:9" ht="15.75" x14ac:dyDescent="0.25">
      <c r="A14" s="12"/>
      <c r="B14" s="9"/>
      <c r="C14" s="9"/>
      <c r="D14" s="9"/>
      <c r="E14" s="9"/>
      <c r="F14" s="9"/>
      <c r="G14" s="9"/>
      <c r="H14" s="13"/>
    </row>
    <row r="15" spans="1:9" ht="15.75" customHeight="1" x14ac:dyDescent="0.3">
      <c r="A15" s="266" t="s">
        <v>144</v>
      </c>
      <c r="B15" s="267"/>
      <c r="C15" s="267"/>
      <c r="D15" s="267"/>
      <c r="E15" s="267"/>
      <c r="F15" s="267"/>
      <c r="G15" s="267"/>
      <c r="H15" s="268"/>
      <c r="I15" s="53" t="s">
        <v>78</v>
      </c>
    </row>
    <row r="16" spans="1:9" ht="15.75" customHeight="1" x14ac:dyDescent="0.3">
      <c r="A16" s="266"/>
      <c r="B16" s="267"/>
      <c r="C16" s="267"/>
      <c r="D16" s="267"/>
      <c r="E16" s="267"/>
      <c r="F16" s="267"/>
      <c r="G16" s="267"/>
      <c r="H16" s="268"/>
    </row>
    <row r="17" spans="1:8" ht="15.75" x14ac:dyDescent="0.25">
      <c r="A17" s="12"/>
      <c r="B17" s="9"/>
      <c r="C17" s="9"/>
      <c r="D17" s="9"/>
      <c r="E17" s="9"/>
      <c r="F17" s="9"/>
      <c r="G17" s="9"/>
      <c r="H17" s="13"/>
    </row>
    <row r="18" spans="1:8" ht="15.75" x14ac:dyDescent="0.25">
      <c r="A18" s="14" t="s">
        <v>145</v>
      </c>
      <c r="B18" s="9"/>
      <c r="C18" s="9"/>
      <c r="D18" s="9"/>
      <c r="E18" s="9"/>
      <c r="F18" s="9"/>
      <c r="G18" s="9"/>
      <c r="H18" s="13"/>
    </row>
    <row r="19" spans="1:8" ht="15.75" x14ac:dyDescent="0.25">
      <c r="A19" s="12" t="s">
        <v>62</v>
      </c>
      <c r="B19" s="9"/>
      <c r="C19" s="9"/>
      <c r="D19" s="9"/>
      <c r="E19" s="9"/>
      <c r="F19" s="9"/>
      <c r="G19" s="9"/>
      <c r="H19" s="13"/>
    </row>
    <row r="20" spans="1:8" ht="15.75" x14ac:dyDescent="0.25">
      <c r="A20" s="174" t="s">
        <v>42</v>
      </c>
      <c r="B20" s="269" t="s">
        <v>77</v>
      </c>
      <c r="C20" s="269"/>
      <c r="D20" s="269"/>
      <c r="E20" s="269"/>
      <c r="F20" s="29"/>
      <c r="G20" s="9"/>
      <c r="H20" s="13"/>
    </row>
    <row r="21" spans="1:8" ht="15.75" x14ac:dyDescent="0.25">
      <c r="A21" s="174" t="s">
        <v>43</v>
      </c>
      <c r="B21" s="269" t="s">
        <v>146</v>
      </c>
      <c r="C21" s="269"/>
      <c r="D21" s="269"/>
      <c r="E21" s="269"/>
      <c r="F21" s="29"/>
      <c r="G21" s="9"/>
      <c r="H21" s="13"/>
    </row>
    <row r="22" spans="1:8" ht="15.75" x14ac:dyDescent="0.25">
      <c r="A22" s="174" t="s">
        <v>44</v>
      </c>
      <c r="B22" s="269" t="s">
        <v>147</v>
      </c>
      <c r="C22" s="269"/>
      <c r="D22" s="269"/>
      <c r="E22" s="269"/>
      <c r="F22" s="269"/>
      <c r="G22" s="9"/>
      <c r="H22" s="13"/>
    </row>
    <row r="23" spans="1:8" ht="15.75" x14ac:dyDescent="0.25">
      <c r="A23" s="174" t="s">
        <v>45</v>
      </c>
      <c r="B23" s="269" t="s">
        <v>148</v>
      </c>
      <c r="C23" s="269"/>
      <c r="D23" s="269"/>
      <c r="E23" s="29"/>
      <c r="F23" s="29"/>
      <c r="G23" s="9"/>
      <c r="H23" s="13"/>
    </row>
    <row r="24" spans="1:8" ht="15.75" x14ac:dyDescent="0.25">
      <c r="A24" s="174" t="s">
        <v>60</v>
      </c>
      <c r="B24" s="269" t="s">
        <v>149</v>
      </c>
      <c r="C24" s="269"/>
      <c r="D24" s="269"/>
      <c r="E24" s="29"/>
      <c r="F24" s="29"/>
      <c r="G24" s="9"/>
      <c r="H24" s="13"/>
    </row>
    <row r="25" spans="1:8" s="226" customFormat="1" ht="15.75" x14ac:dyDescent="0.25">
      <c r="A25" s="45" t="s">
        <v>150</v>
      </c>
      <c r="B25" s="39"/>
      <c r="C25" s="39"/>
      <c r="D25" s="39"/>
      <c r="E25" s="39"/>
      <c r="F25" s="39"/>
      <c r="G25" s="39"/>
      <c r="H25" s="245"/>
    </row>
    <row r="26" spans="1:8" ht="17.25" customHeight="1" x14ac:dyDescent="0.25">
      <c r="A26" s="318"/>
      <c r="B26" s="319"/>
      <c r="C26" s="319"/>
      <c r="D26" s="319"/>
      <c r="E26" s="319"/>
      <c r="F26" s="319"/>
      <c r="G26" s="319"/>
      <c r="H26" s="320"/>
    </row>
    <row r="27" spans="1:8" x14ac:dyDescent="0.3">
      <c r="A27" s="300"/>
      <c r="B27" s="301" t="s">
        <v>61</v>
      </c>
      <c r="C27" s="301"/>
      <c r="D27" s="301"/>
      <c r="E27" s="301"/>
      <c r="F27" s="301"/>
      <c r="G27" s="301"/>
      <c r="H27" s="302"/>
    </row>
    <row r="28" spans="1:8" ht="15" thickBot="1" x14ac:dyDescent="0.35">
      <c r="A28" s="300"/>
      <c r="B28" s="301"/>
      <c r="C28" s="301"/>
      <c r="D28" s="301"/>
      <c r="E28" s="301"/>
      <c r="F28" s="301"/>
      <c r="G28" s="301"/>
      <c r="H28" s="302"/>
    </row>
    <row r="29" spans="1:8" ht="37.5" customHeight="1" thickBot="1" x14ac:dyDescent="0.3">
      <c r="A29" s="315" t="s">
        <v>196</v>
      </c>
      <c r="B29" s="316"/>
      <c r="C29" s="316"/>
      <c r="D29" s="316"/>
      <c r="E29" s="316"/>
      <c r="F29" s="316"/>
      <c r="G29" s="316"/>
      <c r="H29" s="317"/>
    </row>
    <row r="30" spans="1:8" ht="9.75" customHeight="1" x14ac:dyDescent="0.3">
      <c r="A30" s="303" t="s">
        <v>151</v>
      </c>
      <c r="B30" s="304"/>
      <c r="C30" s="304"/>
      <c r="D30" s="304"/>
      <c r="E30" s="304"/>
      <c r="F30" s="304"/>
      <c r="G30" s="304"/>
      <c r="H30" s="305"/>
    </row>
    <row r="31" spans="1:8" s="53" customFormat="1" ht="15.75" customHeight="1" x14ac:dyDescent="0.3">
      <c r="A31" s="303"/>
      <c r="B31" s="304"/>
      <c r="C31" s="304"/>
      <c r="D31" s="304"/>
      <c r="E31" s="304"/>
      <c r="F31" s="304"/>
      <c r="G31" s="304"/>
      <c r="H31" s="305"/>
    </row>
    <row r="32" spans="1:8" ht="15.75" x14ac:dyDescent="0.25">
      <c r="A32" s="175" t="s">
        <v>48</v>
      </c>
      <c r="B32" s="176"/>
      <c r="C32" s="176"/>
      <c r="D32" s="176"/>
      <c r="E32" s="176"/>
      <c r="F32" s="176"/>
      <c r="G32" s="176"/>
      <c r="H32" s="177"/>
    </row>
    <row r="33" spans="1:9" ht="16.5" customHeight="1" x14ac:dyDescent="0.3">
      <c r="A33" s="175" t="s">
        <v>152</v>
      </c>
      <c r="B33" s="176"/>
      <c r="C33" s="176"/>
      <c r="D33" s="176"/>
      <c r="E33" s="176"/>
      <c r="F33" s="176"/>
      <c r="G33" s="176"/>
      <c r="H33" s="177"/>
    </row>
    <row r="34" spans="1:9" ht="15.6" x14ac:dyDescent="0.3">
      <c r="A34" s="175" t="s">
        <v>153</v>
      </c>
      <c r="B34" s="176"/>
      <c r="C34" s="176"/>
      <c r="D34" s="176"/>
      <c r="E34" s="176"/>
      <c r="F34" s="176"/>
      <c r="G34" s="176"/>
      <c r="H34" s="177"/>
    </row>
    <row r="35" spans="1:9" ht="15.6" x14ac:dyDescent="0.3">
      <c r="A35" s="14"/>
      <c r="B35" s="9"/>
      <c r="C35" s="9"/>
      <c r="D35" s="9"/>
      <c r="E35" s="9"/>
      <c r="F35" s="9"/>
      <c r="G35" s="9"/>
      <c r="H35" s="13"/>
    </row>
    <row r="36" spans="1:9" ht="15.6" x14ac:dyDescent="0.3">
      <c r="A36" s="14" t="s">
        <v>154</v>
      </c>
      <c r="B36" s="9"/>
      <c r="C36" s="9"/>
      <c r="D36" s="9"/>
      <c r="E36" s="9"/>
      <c r="F36" s="9"/>
      <c r="G36" s="9"/>
      <c r="H36" s="13"/>
    </row>
    <row r="37" spans="1:9" ht="15.6" x14ac:dyDescent="0.3">
      <c r="A37" s="175" t="s">
        <v>92</v>
      </c>
      <c r="B37" s="176"/>
      <c r="C37" s="176"/>
      <c r="D37" s="176"/>
      <c r="E37" s="176"/>
      <c r="F37" s="176"/>
      <c r="G37" s="176"/>
      <c r="H37" s="177"/>
    </row>
    <row r="38" spans="1:9" ht="15.6" x14ac:dyDescent="0.3">
      <c r="A38" s="175" t="s">
        <v>155</v>
      </c>
      <c r="B38" s="176"/>
      <c r="C38" s="176"/>
      <c r="D38" s="176"/>
      <c r="E38" s="176"/>
      <c r="F38" s="176"/>
      <c r="G38" s="176"/>
      <c r="H38" s="177"/>
    </row>
    <row r="39" spans="1:9" ht="15.6" x14ac:dyDescent="0.3">
      <c r="A39" s="175" t="s">
        <v>156</v>
      </c>
      <c r="B39" s="176"/>
      <c r="C39" s="176"/>
      <c r="D39" s="176"/>
      <c r="E39" s="176"/>
      <c r="F39" s="176"/>
      <c r="G39" s="176"/>
      <c r="H39" s="177"/>
    </row>
    <row r="40" spans="1:9" ht="15.6" x14ac:dyDescent="0.3">
      <c r="A40" s="175" t="s">
        <v>157</v>
      </c>
      <c r="B40" s="176"/>
      <c r="C40" s="176"/>
      <c r="D40" s="176"/>
      <c r="E40" s="176"/>
      <c r="F40" s="176"/>
      <c r="G40" s="176"/>
      <c r="H40" s="177"/>
    </row>
    <row r="41" spans="1:9" ht="15.6" x14ac:dyDescent="0.3">
      <c r="A41" s="14"/>
      <c r="B41" s="9"/>
      <c r="C41" s="9"/>
      <c r="D41" s="9"/>
      <c r="E41" s="9"/>
      <c r="F41" s="9"/>
      <c r="G41" s="9"/>
      <c r="H41" s="13"/>
    </row>
    <row r="42" spans="1:9" ht="18" x14ac:dyDescent="0.35">
      <c r="A42" s="184" t="s">
        <v>158</v>
      </c>
      <c r="B42" s="9"/>
      <c r="C42" s="9"/>
      <c r="D42" s="9"/>
      <c r="E42" s="9"/>
      <c r="F42" s="9"/>
      <c r="G42" s="9"/>
      <c r="H42" s="13"/>
    </row>
    <row r="43" spans="1:9" x14ac:dyDescent="0.3">
      <c r="A43" s="306" t="s">
        <v>159</v>
      </c>
      <c r="B43" s="307"/>
      <c r="C43" s="307"/>
      <c r="D43" s="307"/>
      <c r="E43" s="307"/>
      <c r="F43" s="307"/>
      <c r="G43" s="307"/>
      <c r="H43" s="308"/>
      <c r="I43" s="53" t="s">
        <v>79</v>
      </c>
    </row>
    <row r="44" spans="1:9" x14ac:dyDescent="0.3">
      <c r="A44" s="306"/>
      <c r="B44" s="307"/>
      <c r="C44" s="307"/>
      <c r="D44" s="307"/>
      <c r="E44" s="307"/>
      <c r="F44" s="307"/>
      <c r="G44" s="307"/>
      <c r="H44" s="308"/>
    </row>
    <row r="45" spans="1:9" ht="15.6" x14ac:dyDescent="0.3">
      <c r="A45" s="28" t="s">
        <v>28</v>
      </c>
      <c r="B45" s="9"/>
      <c r="C45" s="9"/>
      <c r="D45" s="9"/>
      <c r="E45" s="9"/>
      <c r="F45" s="9"/>
      <c r="G45" s="9"/>
      <c r="H45" s="13"/>
    </row>
    <row r="46" spans="1:9" ht="15.6" x14ac:dyDescent="0.3">
      <c r="A46" s="174" t="s">
        <v>42</v>
      </c>
      <c r="B46" s="269" t="s">
        <v>77</v>
      </c>
      <c r="C46" s="269"/>
      <c r="D46" s="269"/>
      <c r="E46" s="269"/>
      <c r="F46" s="9"/>
      <c r="G46" s="9"/>
      <c r="H46" s="13"/>
    </row>
    <row r="47" spans="1:9" ht="15.6" x14ac:dyDescent="0.3">
      <c r="A47" s="14"/>
      <c r="B47" s="9"/>
      <c r="C47" s="9"/>
      <c r="D47" s="9"/>
      <c r="E47" s="9"/>
      <c r="F47" s="9"/>
      <c r="G47" s="9"/>
      <c r="H47" s="13"/>
    </row>
    <row r="48" spans="1:9" x14ac:dyDescent="0.3">
      <c r="A48" s="263" t="s">
        <v>160</v>
      </c>
      <c r="B48" s="264"/>
      <c r="C48" s="264"/>
      <c r="D48" s="264"/>
      <c r="E48" s="264"/>
      <c r="F48" s="264"/>
      <c r="G48" s="264"/>
      <c r="H48" s="265"/>
    </row>
    <row r="49" spans="1:9" x14ac:dyDescent="0.3">
      <c r="A49" s="263"/>
      <c r="B49" s="264"/>
      <c r="C49" s="264"/>
      <c r="D49" s="264"/>
      <c r="E49" s="264"/>
      <c r="F49" s="264"/>
      <c r="G49" s="264"/>
      <c r="H49" s="265"/>
    </row>
    <row r="50" spans="1:9" x14ac:dyDescent="0.3">
      <c r="A50" s="278" t="s">
        <v>90</v>
      </c>
      <c r="B50" s="279"/>
      <c r="C50" s="279"/>
      <c r="D50" s="279"/>
      <c r="E50" s="279"/>
      <c r="F50" s="279"/>
      <c r="G50" s="279"/>
      <c r="H50" s="280"/>
    </row>
    <row r="51" spans="1:9" ht="15" thickBot="1" x14ac:dyDescent="0.35">
      <c r="A51" s="309"/>
      <c r="B51" s="310"/>
      <c r="C51" s="310"/>
      <c r="D51" s="310"/>
      <c r="E51" s="310"/>
      <c r="F51" s="310"/>
      <c r="G51" s="310"/>
      <c r="H51" s="311"/>
    </row>
    <row r="52" spans="1:9" ht="15.6" x14ac:dyDescent="0.3">
      <c r="A52" s="190"/>
      <c r="B52" s="10"/>
      <c r="C52" s="10"/>
      <c r="D52" s="10"/>
      <c r="E52" s="10"/>
      <c r="F52" s="10"/>
      <c r="G52" s="10"/>
      <c r="H52" s="11"/>
    </row>
    <row r="53" spans="1:9" ht="15.6" x14ac:dyDescent="0.3">
      <c r="A53" s="15"/>
      <c r="B53" s="9"/>
      <c r="C53" s="9"/>
      <c r="D53" s="9"/>
      <c r="E53" s="9"/>
      <c r="F53" s="9"/>
      <c r="G53" s="9"/>
      <c r="H53" s="13"/>
    </row>
    <row r="54" spans="1:9" ht="16.2" thickBot="1" x14ac:dyDescent="0.35">
      <c r="A54" s="182"/>
      <c r="B54" s="16"/>
      <c r="C54" s="16"/>
      <c r="D54" s="16"/>
      <c r="E54" s="16"/>
      <c r="F54" s="16"/>
      <c r="G54" s="16"/>
      <c r="H54" s="17"/>
    </row>
    <row r="55" spans="1:9" x14ac:dyDescent="0.3">
      <c r="A55" s="275" t="s">
        <v>211</v>
      </c>
      <c r="B55" s="276"/>
      <c r="C55" s="276"/>
      <c r="D55" s="276"/>
      <c r="E55" s="276"/>
      <c r="F55" s="276"/>
      <c r="G55" s="276"/>
      <c r="H55" s="277"/>
      <c r="I55" s="53" t="s">
        <v>161</v>
      </c>
    </row>
    <row r="56" spans="1:9" x14ac:dyDescent="0.3">
      <c r="A56" s="278"/>
      <c r="B56" s="279"/>
      <c r="C56" s="279"/>
      <c r="D56" s="279"/>
      <c r="E56" s="279"/>
      <c r="F56" s="279"/>
      <c r="G56" s="279"/>
      <c r="H56" s="280"/>
    </row>
    <row r="57" spans="1:9" ht="15.6" x14ac:dyDescent="0.3">
      <c r="A57" s="28" t="s">
        <v>29</v>
      </c>
      <c r="B57" s="9"/>
      <c r="C57" s="9"/>
      <c r="D57" s="9"/>
      <c r="E57" s="9"/>
      <c r="F57" s="9"/>
      <c r="G57" s="9"/>
      <c r="H57" s="13"/>
    </row>
    <row r="58" spans="1:9" ht="15.6" x14ac:dyDescent="0.3">
      <c r="A58" s="198" t="s">
        <v>43</v>
      </c>
      <c r="B58" s="269" t="s">
        <v>146</v>
      </c>
      <c r="C58" s="269"/>
      <c r="D58" s="269"/>
      <c r="E58" s="269"/>
      <c r="F58" s="9"/>
      <c r="G58" s="9"/>
      <c r="H58" s="13"/>
    </row>
    <row r="59" spans="1:9" ht="15.6" x14ac:dyDescent="0.3">
      <c r="A59" s="191" t="s">
        <v>183</v>
      </c>
      <c r="B59" s="14"/>
      <c r="C59" s="9"/>
      <c r="D59" s="9"/>
      <c r="E59" s="9"/>
      <c r="F59" s="9"/>
      <c r="G59" s="9"/>
      <c r="H59" s="13"/>
    </row>
    <row r="60" spans="1:9" ht="15.6" x14ac:dyDescent="0.3">
      <c r="A60" s="14"/>
      <c r="B60" s="39"/>
      <c r="C60" s="9"/>
      <c r="D60" s="9"/>
      <c r="E60" s="9"/>
      <c r="F60" s="9"/>
      <c r="G60" s="9"/>
      <c r="H60" s="13"/>
    </row>
    <row r="61" spans="1:9" ht="15.6" x14ac:dyDescent="0.3">
      <c r="A61" s="12" t="s">
        <v>162</v>
      </c>
      <c r="B61" s="9"/>
      <c r="C61" s="9"/>
      <c r="D61" s="9"/>
      <c r="E61" s="9"/>
      <c r="F61" s="9"/>
      <c r="G61" s="9"/>
      <c r="H61" s="13"/>
    </row>
    <row r="62" spans="1:9" ht="15.6" x14ac:dyDescent="0.3">
      <c r="A62" s="12"/>
      <c r="B62" s="9"/>
      <c r="C62" s="9"/>
      <c r="D62" s="9"/>
      <c r="E62" s="9"/>
      <c r="F62" s="9"/>
      <c r="G62" s="9"/>
      <c r="H62" s="13"/>
    </row>
    <row r="63" spans="1:9" x14ac:dyDescent="0.3">
      <c r="A63" s="263" t="s">
        <v>184</v>
      </c>
      <c r="B63" s="264"/>
      <c r="C63" s="264"/>
      <c r="D63" s="264"/>
      <c r="E63" s="264"/>
      <c r="F63" s="264"/>
      <c r="G63" s="264"/>
      <c r="H63" s="265"/>
      <c r="I63" s="53" t="s">
        <v>163</v>
      </c>
    </row>
    <row r="64" spans="1:9" x14ac:dyDescent="0.3">
      <c r="A64" s="263"/>
      <c r="B64" s="264"/>
      <c r="C64" s="264"/>
      <c r="D64" s="264"/>
      <c r="E64" s="264"/>
      <c r="F64" s="264"/>
      <c r="G64" s="264"/>
      <c r="H64" s="265"/>
    </row>
    <row r="65" spans="1:9" x14ac:dyDescent="0.3">
      <c r="A65" s="263" t="s">
        <v>185</v>
      </c>
      <c r="B65" s="264"/>
      <c r="C65" s="264"/>
      <c r="D65" s="264"/>
      <c r="E65" s="264"/>
      <c r="F65" s="264"/>
      <c r="G65" s="264"/>
      <c r="H65" s="265"/>
      <c r="I65" s="53" t="s">
        <v>164</v>
      </c>
    </row>
    <row r="66" spans="1:9" x14ac:dyDescent="0.3">
      <c r="A66" s="263"/>
      <c r="B66" s="264"/>
      <c r="C66" s="264"/>
      <c r="D66" s="264"/>
      <c r="E66" s="264"/>
      <c r="F66" s="264"/>
      <c r="G66" s="264"/>
      <c r="H66" s="265"/>
    </row>
    <row r="67" spans="1:9" ht="15.6" x14ac:dyDescent="0.3">
      <c r="A67" s="12"/>
      <c r="B67" s="9"/>
      <c r="C67" s="9"/>
      <c r="D67" s="9"/>
      <c r="E67" s="9"/>
      <c r="F67" s="9"/>
      <c r="G67" s="9"/>
      <c r="H67" s="13"/>
    </row>
    <row r="68" spans="1:9" x14ac:dyDescent="0.3">
      <c r="A68" s="266" t="s">
        <v>165</v>
      </c>
      <c r="B68" s="267"/>
      <c r="C68" s="267"/>
      <c r="D68" s="267"/>
      <c r="E68" s="267"/>
      <c r="F68" s="267"/>
      <c r="G68" s="267"/>
      <c r="H68" s="268"/>
      <c r="I68" s="53" t="s">
        <v>165</v>
      </c>
    </row>
    <row r="69" spans="1:9" x14ac:dyDescent="0.3">
      <c r="A69" s="266"/>
      <c r="B69" s="267"/>
      <c r="C69" s="267"/>
      <c r="D69" s="267"/>
      <c r="E69" s="267"/>
      <c r="F69" s="267"/>
      <c r="G69" s="267"/>
      <c r="H69" s="268"/>
    </row>
    <row r="70" spans="1:9" ht="15.6" x14ac:dyDescent="0.3">
      <c r="A70" s="195"/>
      <c r="B70" s="196"/>
      <c r="C70" s="196"/>
      <c r="D70" s="196"/>
      <c r="E70" s="196"/>
      <c r="F70" s="196"/>
      <c r="G70" s="196"/>
      <c r="H70" s="197"/>
    </row>
    <row r="71" spans="1:9" ht="15.6" x14ac:dyDescent="0.3">
      <c r="A71" s="178" t="s">
        <v>86</v>
      </c>
      <c r="B71" s="269" t="s">
        <v>166</v>
      </c>
      <c r="C71" s="269"/>
      <c r="D71" s="269"/>
      <c r="E71" s="196"/>
      <c r="F71" s="196"/>
      <c r="G71" s="196"/>
      <c r="H71" s="197"/>
    </row>
    <row r="72" spans="1:9" ht="15.6" x14ac:dyDescent="0.3">
      <c r="A72" s="12"/>
      <c r="B72" s="270" t="s">
        <v>167</v>
      </c>
      <c r="C72" s="270"/>
      <c r="D72" s="270"/>
      <c r="E72" s="270"/>
      <c r="F72" s="270"/>
      <c r="G72" s="270"/>
      <c r="H72" s="271"/>
    </row>
    <row r="73" spans="1:9" ht="15.6" x14ac:dyDescent="0.3">
      <c r="A73" s="12"/>
      <c r="B73" s="270"/>
      <c r="C73" s="270"/>
      <c r="D73" s="270"/>
      <c r="E73" s="270"/>
      <c r="F73" s="270"/>
      <c r="G73" s="270"/>
      <c r="H73" s="271"/>
    </row>
    <row r="74" spans="1:9" x14ac:dyDescent="0.3">
      <c r="A74" s="272" t="s">
        <v>168</v>
      </c>
      <c r="B74" s="273"/>
      <c r="C74" s="273"/>
      <c r="D74" s="273"/>
      <c r="E74" s="273"/>
      <c r="F74" s="273"/>
      <c r="G74" s="273"/>
      <c r="H74" s="274"/>
    </row>
    <row r="75" spans="1:9" x14ac:dyDescent="0.3">
      <c r="A75" s="188"/>
      <c r="B75" s="185"/>
      <c r="C75" s="185"/>
      <c r="D75" s="185"/>
      <c r="E75" s="185"/>
      <c r="F75" s="185"/>
      <c r="G75" s="185"/>
      <c r="H75" s="186"/>
    </row>
    <row r="76" spans="1:9" ht="15.6" x14ac:dyDescent="0.3">
      <c r="A76" s="40" t="s">
        <v>39</v>
      </c>
      <c r="B76" s="9"/>
      <c r="C76" s="9"/>
      <c r="D76" s="9"/>
      <c r="E76" s="9"/>
      <c r="F76" s="9"/>
      <c r="G76" s="9"/>
      <c r="H76" s="13"/>
    </row>
    <row r="77" spans="1:9" ht="15.6" x14ac:dyDescent="0.3">
      <c r="A77" s="19" t="s">
        <v>9</v>
      </c>
      <c r="B77" s="9"/>
      <c r="C77" s="9"/>
      <c r="D77" s="9"/>
      <c r="E77" s="9"/>
      <c r="F77" s="9"/>
      <c r="G77" s="9"/>
      <c r="H77" s="13"/>
    </row>
    <row r="78" spans="1:9" ht="15.6" x14ac:dyDescent="0.3">
      <c r="A78" s="12" t="s">
        <v>199</v>
      </c>
      <c r="B78" s="9"/>
      <c r="C78" s="9"/>
      <c r="D78" s="9"/>
      <c r="E78" s="9"/>
      <c r="F78" s="9"/>
      <c r="G78" s="9"/>
      <c r="H78" s="13"/>
    </row>
    <row r="79" spans="1:9" ht="15.6" x14ac:dyDescent="0.3">
      <c r="A79" s="12" t="s">
        <v>33</v>
      </c>
      <c r="B79" s="9"/>
      <c r="C79" s="9"/>
      <c r="D79" s="9"/>
      <c r="E79" s="9"/>
      <c r="F79" s="9"/>
      <c r="G79" s="9"/>
      <c r="H79" s="13"/>
    </row>
    <row r="80" spans="1:9" ht="15.6" x14ac:dyDescent="0.3">
      <c r="A80" s="12" t="s">
        <v>24</v>
      </c>
      <c r="B80" s="9"/>
      <c r="C80" s="9"/>
      <c r="D80" s="9"/>
      <c r="E80" s="9"/>
      <c r="F80" s="9"/>
      <c r="G80" s="9"/>
      <c r="H80" s="13"/>
    </row>
    <row r="81" spans="1:9" ht="15.6" x14ac:dyDescent="0.3">
      <c r="A81" s="12"/>
      <c r="B81" s="9"/>
      <c r="C81" s="9"/>
      <c r="D81" s="9"/>
      <c r="E81" s="9"/>
      <c r="F81" s="9"/>
      <c r="G81" s="9"/>
      <c r="H81" s="13"/>
    </row>
    <row r="82" spans="1:9" x14ac:dyDescent="0.3">
      <c r="A82" s="263" t="s">
        <v>184</v>
      </c>
      <c r="B82" s="264"/>
      <c r="C82" s="264"/>
      <c r="D82" s="264"/>
      <c r="E82" s="264"/>
      <c r="F82" s="264"/>
      <c r="G82" s="264"/>
      <c r="H82" s="265"/>
      <c r="I82" s="53" t="s">
        <v>87</v>
      </c>
    </row>
    <row r="83" spans="1:9" x14ac:dyDescent="0.3">
      <c r="A83" s="263"/>
      <c r="B83" s="264"/>
      <c r="C83" s="264"/>
      <c r="D83" s="264"/>
      <c r="E83" s="264"/>
      <c r="F83" s="264"/>
      <c r="G83" s="264"/>
      <c r="H83" s="265"/>
    </row>
    <row r="84" spans="1:9" x14ac:dyDescent="0.3">
      <c r="A84" s="263" t="s">
        <v>63</v>
      </c>
      <c r="B84" s="264"/>
      <c r="C84" s="264"/>
      <c r="D84" s="264"/>
      <c r="E84" s="264"/>
      <c r="F84" s="264"/>
      <c r="G84" s="264"/>
      <c r="H84" s="265"/>
    </row>
    <row r="85" spans="1:9" x14ac:dyDescent="0.3">
      <c r="A85" s="263"/>
      <c r="B85" s="264"/>
      <c r="C85" s="264"/>
      <c r="D85" s="264"/>
      <c r="E85" s="264"/>
      <c r="F85" s="264"/>
      <c r="G85" s="264"/>
      <c r="H85" s="265"/>
    </row>
    <row r="86" spans="1:9" ht="15.6" x14ac:dyDescent="0.3">
      <c r="A86" s="15"/>
      <c r="B86" s="9"/>
      <c r="C86" s="9"/>
      <c r="D86" s="9"/>
      <c r="E86" s="9"/>
      <c r="F86" s="9"/>
      <c r="G86" s="9"/>
      <c r="H86" s="13"/>
    </row>
    <row r="87" spans="1:9" ht="15.6" x14ac:dyDescent="0.3">
      <c r="A87" s="12" t="s">
        <v>67</v>
      </c>
      <c r="B87" s="9"/>
      <c r="C87" s="9"/>
      <c r="D87" s="9"/>
      <c r="E87" s="9"/>
      <c r="F87" s="9"/>
      <c r="G87" s="9"/>
      <c r="H87" s="13"/>
    </row>
    <row r="88" spans="1:9" x14ac:dyDescent="0.3">
      <c r="A88" s="312" t="s">
        <v>169</v>
      </c>
      <c r="B88" s="313"/>
      <c r="C88" s="313"/>
      <c r="D88" s="313"/>
      <c r="E88" s="313"/>
      <c r="F88" s="313"/>
      <c r="G88" s="313"/>
      <c r="H88" s="314"/>
      <c r="I88" s="53" t="s">
        <v>169</v>
      </c>
    </row>
    <row r="89" spans="1:9" x14ac:dyDescent="0.3">
      <c r="A89" s="312"/>
      <c r="B89" s="313"/>
      <c r="C89" s="313"/>
      <c r="D89" s="313"/>
      <c r="E89" s="313"/>
      <c r="F89" s="313"/>
      <c r="G89" s="313"/>
      <c r="H89" s="314"/>
    </row>
    <row r="90" spans="1:9" ht="15.6" x14ac:dyDescent="0.3">
      <c r="A90" s="12"/>
      <c r="B90" s="9"/>
      <c r="C90" s="9"/>
      <c r="D90" s="9"/>
      <c r="E90" s="9"/>
      <c r="F90" s="9"/>
      <c r="G90" s="9"/>
      <c r="H90" s="13"/>
    </row>
    <row r="91" spans="1:9" x14ac:dyDescent="0.3">
      <c r="A91" s="281" t="s">
        <v>170</v>
      </c>
      <c r="B91" s="282"/>
      <c r="C91" s="282"/>
      <c r="D91" s="282"/>
      <c r="E91" s="282"/>
      <c r="F91" s="282"/>
      <c r="G91" s="282"/>
      <c r="H91" s="283"/>
    </row>
    <row r="92" spans="1:9" ht="15" customHeight="1" x14ac:dyDescent="0.35">
      <c r="A92" s="184" t="s">
        <v>171</v>
      </c>
      <c r="B92" s="35"/>
      <c r="C92" s="35"/>
      <c r="D92" s="35"/>
      <c r="E92" s="35"/>
      <c r="F92" s="35"/>
      <c r="G92" s="35"/>
      <c r="H92" s="36"/>
    </row>
    <row r="93" spans="1:9" ht="15" customHeight="1" x14ac:dyDescent="0.3">
      <c r="A93" s="34"/>
      <c r="B93" s="37"/>
      <c r="C93" s="37"/>
      <c r="D93" s="37"/>
      <c r="E93" s="37"/>
      <c r="F93" s="37"/>
      <c r="G93" s="37"/>
      <c r="H93" s="38"/>
    </row>
    <row r="94" spans="1:9" ht="15" customHeight="1" x14ac:dyDescent="0.3">
      <c r="A94" s="28" t="s">
        <v>28</v>
      </c>
      <c r="B94" s="37"/>
      <c r="C94" s="37"/>
      <c r="D94" s="37"/>
      <c r="E94" s="37"/>
      <c r="F94" s="37"/>
      <c r="G94" s="37"/>
      <c r="H94" s="38"/>
    </row>
    <row r="95" spans="1:9" ht="15.6" x14ac:dyDescent="0.3">
      <c r="A95" s="198" t="s">
        <v>42</v>
      </c>
      <c r="B95" s="269" t="s">
        <v>77</v>
      </c>
      <c r="C95" s="269"/>
      <c r="D95" s="269"/>
      <c r="E95" s="269"/>
      <c r="F95" s="9"/>
      <c r="G95" s="9"/>
      <c r="H95" s="13"/>
    </row>
    <row r="96" spans="1:9" ht="15.6" x14ac:dyDescent="0.3">
      <c r="A96" s="14"/>
      <c r="B96" s="9"/>
      <c r="C96" s="9"/>
      <c r="D96" s="9"/>
      <c r="E96" s="9"/>
      <c r="F96" s="9"/>
      <c r="G96" s="9"/>
      <c r="H96" s="13"/>
    </row>
    <row r="97" spans="1:9" x14ac:dyDescent="0.3">
      <c r="A97" s="263" t="s">
        <v>172</v>
      </c>
      <c r="B97" s="264"/>
      <c r="C97" s="264"/>
      <c r="D97" s="264"/>
      <c r="E97" s="264"/>
      <c r="F97" s="264"/>
      <c r="G97" s="264"/>
      <c r="H97" s="265"/>
    </row>
    <row r="98" spans="1:9" x14ac:dyDescent="0.3">
      <c r="A98" s="263"/>
      <c r="B98" s="264"/>
      <c r="C98" s="264"/>
      <c r="D98" s="264"/>
      <c r="E98" s="264"/>
      <c r="F98" s="264"/>
      <c r="G98" s="264"/>
      <c r="H98" s="265"/>
    </row>
    <row r="99" spans="1:9" x14ac:dyDescent="0.3">
      <c r="A99" s="284" t="s">
        <v>90</v>
      </c>
      <c r="B99" s="285"/>
      <c r="C99" s="285"/>
      <c r="D99" s="285"/>
      <c r="E99" s="285"/>
      <c r="F99" s="285"/>
      <c r="G99" s="285"/>
      <c r="H99" s="286"/>
      <c r="I99" s="53" t="s">
        <v>173</v>
      </c>
    </row>
    <row r="100" spans="1:9" x14ac:dyDescent="0.3">
      <c r="A100" s="284"/>
      <c r="B100" s="285"/>
      <c r="C100" s="285"/>
      <c r="D100" s="285"/>
      <c r="E100" s="285"/>
      <c r="F100" s="285"/>
      <c r="G100" s="285"/>
      <c r="H100" s="286"/>
    </row>
    <row r="101" spans="1:9" x14ac:dyDescent="0.3">
      <c r="A101" s="287" t="s">
        <v>200</v>
      </c>
      <c r="B101" s="288"/>
      <c r="C101" s="288"/>
      <c r="D101" s="288"/>
      <c r="E101" s="288"/>
      <c r="F101" s="288"/>
      <c r="G101" s="288"/>
      <c r="H101" s="289"/>
    </row>
    <row r="102" spans="1:9" s="53" customFormat="1" x14ac:dyDescent="0.3">
      <c r="A102" s="287"/>
      <c r="B102" s="288"/>
      <c r="C102" s="288"/>
      <c r="D102" s="288"/>
      <c r="E102" s="288"/>
      <c r="F102" s="288"/>
      <c r="G102" s="288"/>
      <c r="H102" s="289"/>
    </row>
    <row r="103" spans="1:9" s="53" customFormat="1" x14ac:dyDescent="0.3">
      <c r="A103" s="287"/>
      <c r="B103" s="288"/>
      <c r="C103" s="288"/>
      <c r="D103" s="288"/>
      <c r="E103" s="288"/>
      <c r="F103" s="288"/>
      <c r="G103" s="288"/>
      <c r="H103" s="289"/>
    </row>
    <row r="104" spans="1:9" ht="15" thickBot="1" x14ac:dyDescent="0.35">
      <c r="A104" s="290"/>
      <c r="B104" s="291"/>
      <c r="C104" s="291"/>
      <c r="D104" s="291"/>
      <c r="E104" s="291"/>
      <c r="F104" s="291"/>
      <c r="G104" s="291"/>
      <c r="H104" s="292"/>
    </row>
    <row r="105" spans="1:9" ht="15.6" x14ac:dyDescent="0.3">
      <c r="A105" s="190"/>
      <c r="B105" s="10"/>
      <c r="C105" s="10"/>
      <c r="D105" s="10"/>
      <c r="E105" s="10"/>
      <c r="F105" s="10"/>
      <c r="G105" s="10"/>
      <c r="H105" s="11"/>
    </row>
    <row r="106" spans="1:9" s="53" customFormat="1" ht="15" customHeight="1" x14ac:dyDescent="0.3">
      <c r="A106" s="15"/>
      <c r="B106" s="9"/>
      <c r="C106" s="9"/>
      <c r="D106" s="9"/>
      <c r="E106" s="9"/>
      <c r="F106" s="9"/>
      <c r="G106" s="9"/>
      <c r="H106" s="13"/>
      <c r="I106"/>
    </row>
    <row r="107" spans="1:9" s="53" customFormat="1" ht="15" customHeight="1" thickBot="1" x14ac:dyDescent="0.35">
      <c r="A107" s="182"/>
      <c r="B107" s="16"/>
      <c r="C107" s="16"/>
      <c r="D107" s="16"/>
      <c r="E107" s="16"/>
      <c r="F107" s="16"/>
      <c r="G107" s="16"/>
      <c r="H107" s="17"/>
      <c r="I107"/>
    </row>
    <row r="108" spans="1:9" ht="15.6" x14ac:dyDescent="0.3">
      <c r="A108" s="199"/>
      <c r="B108" s="200" t="s">
        <v>183</v>
      </c>
      <c r="C108" s="10"/>
      <c r="D108" s="10"/>
      <c r="E108" s="10"/>
      <c r="F108" s="10"/>
      <c r="G108" s="10"/>
      <c r="H108" s="11"/>
    </row>
    <row r="109" spans="1:9" ht="15.6" x14ac:dyDescent="0.3">
      <c r="A109" s="30" t="s">
        <v>174</v>
      </c>
      <c r="B109" s="9"/>
      <c r="C109" s="9"/>
      <c r="D109" s="9"/>
      <c r="E109" s="9"/>
      <c r="F109" s="9"/>
      <c r="G109" s="9"/>
      <c r="H109" s="13"/>
    </row>
    <row r="110" spans="1:9" ht="15.6" x14ac:dyDescent="0.3">
      <c r="A110" s="30"/>
      <c r="B110" s="9"/>
      <c r="C110" s="9"/>
      <c r="D110" s="9"/>
      <c r="E110" s="9"/>
      <c r="F110" s="9"/>
      <c r="G110" s="9"/>
      <c r="H110" s="13"/>
    </row>
    <row r="111" spans="1:9" ht="15" customHeight="1" x14ac:dyDescent="0.3">
      <c r="A111" s="296" t="s">
        <v>212</v>
      </c>
      <c r="B111" s="297"/>
      <c r="C111" s="297"/>
      <c r="D111" s="297"/>
      <c r="E111" s="297"/>
      <c r="F111" s="297"/>
      <c r="G111" s="297"/>
      <c r="H111" s="298"/>
      <c r="I111" s="222" t="s">
        <v>175</v>
      </c>
    </row>
    <row r="112" spans="1:9" ht="15" customHeight="1" x14ac:dyDescent="0.3">
      <c r="A112" s="299"/>
      <c r="B112" s="297"/>
      <c r="C112" s="297"/>
      <c r="D112" s="297"/>
      <c r="E112" s="297"/>
      <c r="F112" s="297"/>
      <c r="G112" s="297"/>
      <c r="H112" s="298"/>
    </row>
    <row r="113" spans="1:9" s="53" customFormat="1" x14ac:dyDescent="0.3">
      <c r="A113" s="299"/>
      <c r="B113" s="297"/>
      <c r="C113" s="297"/>
      <c r="D113" s="297"/>
      <c r="E113" s="297"/>
      <c r="F113" s="297"/>
      <c r="G113" s="297"/>
      <c r="H113" s="298"/>
    </row>
    <row r="114" spans="1:9" s="53" customFormat="1" x14ac:dyDescent="0.3">
      <c r="A114" s="299"/>
      <c r="B114" s="297"/>
      <c r="C114" s="297"/>
      <c r="D114" s="297"/>
      <c r="E114" s="297"/>
      <c r="F114" s="297"/>
      <c r="G114" s="297"/>
      <c r="H114" s="298"/>
    </row>
    <row r="115" spans="1:9" s="53" customFormat="1" ht="15.6" x14ac:dyDescent="0.3">
      <c r="A115" s="192"/>
      <c r="B115" s="193"/>
      <c r="C115" s="193"/>
      <c r="D115" s="193"/>
      <c r="E115" s="193"/>
      <c r="F115" s="193"/>
      <c r="G115" s="193"/>
      <c r="H115" s="194"/>
    </row>
    <row r="116" spans="1:9" ht="15.6" x14ac:dyDescent="0.3">
      <c r="A116" s="175" t="s">
        <v>176</v>
      </c>
      <c r="B116" s="176"/>
      <c r="C116" s="176"/>
      <c r="D116" s="176"/>
      <c r="E116" s="176"/>
      <c r="F116" s="176"/>
      <c r="G116" s="176"/>
      <c r="H116" s="177"/>
    </row>
    <row r="117" spans="1:9" ht="15.6" x14ac:dyDescent="0.3">
      <c r="A117" s="175" t="s">
        <v>34</v>
      </c>
      <c r="B117" s="176"/>
      <c r="C117" s="176"/>
      <c r="D117" s="176"/>
      <c r="E117" s="176"/>
      <c r="F117" s="176"/>
      <c r="G117" s="176"/>
      <c r="H117" s="177"/>
    </row>
    <row r="118" spans="1:9" ht="15.6" x14ac:dyDescent="0.3">
      <c r="A118" s="183" t="s">
        <v>177</v>
      </c>
      <c r="B118" s="176"/>
      <c r="C118" s="176"/>
      <c r="D118" s="176"/>
      <c r="E118" s="176"/>
      <c r="F118" s="176"/>
      <c r="G118" s="176"/>
      <c r="H118" s="177"/>
    </row>
    <row r="119" spans="1:9" ht="15.6" x14ac:dyDescent="0.3">
      <c r="A119" s="41"/>
      <c r="B119" s="9"/>
      <c r="C119" s="9"/>
      <c r="D119" s="9"/>
      <c r="E119" s="9"/>
      <c r="F119" s="9"/>
      <c r="G119" s="9"/>
      <c r="H119" s="13"/>
    </row>
    <row r="120" spans="1:9" x14ac:dyDescent="0.3">
      <c r="A120" s="293" t="s">
        <v>178</v>
      </c>
      <c r="B120" s="294"/>
      <c r="C120" s="294"/>
      <c r="D120" s="294"/>
      <c r="E120" s="294"/>
      <c r="F120" s="294"/>
      <c r="G120" s="294"/>
      <c r="H120" s="295"/>
      <c r="I120" s="53" t="s">
        <v>178</v>
      </c>
    </row>
    <row r="121" spans="1:9" x14ac:dyDescent="0.3">
      <c r="A121" s="293"/>
      <c r="B121" s="294"/>
      <c r="C121" s="294"/>
      <c r="D121" s="294"/>
      <c r="E121" s="294"/>
      <c r="F121" s="294"/>
      <c r="G121" s="294"/>
      <c r="H121" s="295"/>
    </row>
    <row r="122" spans="1:9" ht="15.6" x14ac:dyDescent="0.3">
      <c r="A122" s="12"/>
      <c r="B122" s="9"/>
      <c r="C122" s="9"/>
      <c r="D122" s="9"/>
      <c r="E122" s="9"/>
      <c r="F122" s="9"/>
      <c r="G122" s="9"/>
      <c r="H122" s="13"/>
    </row>
    <row r="123" spans="1:9" ht="15.6" x14ac:dyDescent="0.3">
      <c r="A123" s="175" t="s">
        <v>215</v>
      </c>
      <c r="B123" s="176"/>
      <c r="C123" s="176"/>
      <c r="D123" s="176"/>
      <c r="E123" s="176"/>
      <c r="F123" s="176"/>
      <c r="G123" s="176"/>
      <c r="H123" s="177"/>
    </row>
    <row r="124" spans="1:9" ht="15.6" x14ac:dyDescent="0.3">
      <c r="A124" s="257" t="s">
        <v>216</v>
      </c>
      <c r="B124" s="176"/>
      <c r="C124" s="176"/>
      <c r="D124" s="176"/>
      <c r="E124" s="176"/>
      <c r="F124" s="176"/>
      <c r="G124" s="176"/>
      <c r="H124" s="177"/>
    </row>
    <row r="125" spans="1:9" ht="15.6" x14ac:dyDescent="0.3">
      <c r="A125" s="12"/>
      <c r="B125" s="9"/>
      <c r="C125" s="9"/>
      <c r="D125" s="9"/>
      <c r="E125" s="9"/>
      <c r="F125" s="9"/>
      <c r="G125" s="9"/>
      <c r="H125" s="13"/>
    </row>
    <row r="126" spans="1:9" ht="15.6" x14ac:dyDescent="0.3">
      <c r="A126" s="41" t="s">
        <v>91</v>
      </c>
      <c r="B126" s="9"/>
      <c r="C126" s="9"/>
      <c r="D126" s="9"/>
      <c r="E126" s="9"/>
      <c r="F126" s="9"/>
      <c r="G126" s="9"/>
      <c r="H126" s="13"/>
    </row>
    <row r="127" spans="1:9" ht="15.6" x14ac:dyDescent="0.3">
      <c r="A127" s="44"/>
      <c r="B127" s="43" t="s">
        <v>179</v>
      </c>
      <c r="C127" s="42"/>
      <c r="D127" s="9"/>
      <c r="E127" s="9"/>
      <c r="F127" s="9"/>
      <c r="G127" s="9"/>
      <c r="H127" s="13"/>
    </row>
    <row r="128" spans="1:9" ht="15.6" x14ac:dyDescent="0.3">
      <c r="A128" s="44"/>
      <c r="B128" s="43" t="s">
        <v>180</v>
      </c>
      <c r="C128" s="42"/>
      <c r="D128" s="9"/>
      <c r="E128" s="9"/>
      <c r="F128" s="9"/>
      <c r="G128" s="9"/>
      <c r="H128" s="13"/>
    </row>
    <row r="129" spans="1:8" ht="15.6" x14ac:dyDescent="0.3">
      <c r="A129" s="44"/>
      <c r="B129" s="43" t="s">
        <v>181</v>
      </c>
      <c r="C129" s="42"/>
      <c r="D129" s="9"/>
      <c r="E129" s="9"/>
      <c r="F129" s="9"/>
      <c r="G129" s="9"/>
      <c r="H129" s="13"/>
    </row>
    <row r="130" spans="1:8" x14ac:dyDescent="0.3">
      <c r="A130" s="44"/>
      <c r="B130" s="9"/>
      <c r="C130" s="9"/>
      <c r="D130" s="9"/>
      <c r="E130" s="9"/>
      <c r="F130" s="9"/>
      <c r="G130" s="9"/>
      <c r="H130" s="13"/>
    </row>
    <row r="131" spans="1:8" ht="15.6" x14ac:dyDescent="0.3">
      <c r="A131" s="178" t="s">
        <v>86</v>
      </c>
      <c r="B131" s="269" t="s">
        <v>166</v>
      </c>
      <c r="C131" s="269"/>
      <c r="D131" s="269"/>
      <c r="E131" s="196"/>
      <c r="F131" s="196"/>
      <c r="G131" s="196"/>
      <c r="H131" s="197"/>
    </row>
    <row r="132" spans="1:8" ht="15.6" x14ac:dyDescent="0.3">
      <c r="A132" s="12"/>
      <c r="B132" s="270" t="s">
        <v>167</v>
      </c>
      <c r="C132" s="270"/>
      <c r="D132" s="270"/>
      <c r="E132" s="270"/>
      <c r="F132" s="270"/>
      <c r="G132" s="270"/>
      <c r="H132" s="271"/>
    </row>
    <row r="133" spans="1:8" ht="15.6" x14ac:dyDescent="0.3">
      <c r="A133" s="12"/>
      <c r="B133" s="270"/>
      <c r="C133" s="270"/>
      <c r="D133" s="270"/>
      <c r="E133" s="270"/>
      <c r="F133" s="270"/>
      <c r="G133" s="270"/>
      <c r="H133" s="271"/>
    </row>
    <row r="134" spans="1:8" x14ac:dyDescent="0.3">
      <c r="A134" s="272" t="s">
        <v>168</v>
      </c>
      <c r="B134" s="273"/>
      <c r="C134" s="273"/>
      <c r="D134" s="273"/>
      <c r="E134" s="273"/>
      <c r="F134" s="273"/>
      <c r="G134" s="273"/>
      <c r="H134" s="274"/>
    </row>
    <row r="135" spans="1:8" s="240" customFormat="1" x14ac:dyDescent="0.3">
      <c r="A135" s="237"/>
      <c r="B135" s="238"/>
      <c r="C135" s="238"/>
      <c r="D135" s="238"/>
      <c r="E135" s="238"/>
      <c r="F135" s="238"/>
      <c r="G135" s="238"/>
      <c r="H135" s="239"/>
    </row>
    <row r="136" spans="1:8" s="229" customFormat="1" ht="18" x14ac:dyDescent="0.35">
      <c r="A136" s="184" t="s">
        <v>182</v>
      </c>
      <c r="B136" s="227"/>
      <c r="C136" s="227"/>
      <c r="D136" s="227"/>
      <c r="E136" s="227"/>
      <c r="F136" s="227"/>
      <c r="G136" s="227"/>
      <c r="H136" s="228"/>
    </row>
    <row r="137" spans="1:8" s="226" customFormat="1" ht="15.6" x14ac:dyDescent="0.3">
      <c r="A137" s="223" t="s">
        <v>80</v>
      </c>
      <c r="B137" s="224"/>
      <c r="C137" s="224"/>
      <c r="D137" s="224"/>
      <c r="E137" s="224"/>
      <c r="F137" s="224"/>
      <c r="G137" s="224"/>
      <c r="H137" s="225"/>
    </row>
    <row r="138" spans="1:8" s="226" customFormat="1" ht="15.6" x14ac:dyDescent="0.3">
      <c r="A138" s="223" t="s">
        <v>81</v>
      </c>
      <c r="B138" s="224"/>
      <c r="C138" s="224"/>
      <c r="D138" s="224"/>
      <c r="E138" s="224"/>
      <c r="F138" s="224"/>
      <c r="G138" s="224"/>
      <c r="H138" s="225"/>
    </row>
    <row r="139" spans="1:8" ht="15.6" x14ac:dyDescent="0.3">
      <c r="A139" s="230" t="s">
        <v>28</v>
      </c>
      <c r="B139" s="269"/>
      <c r="C139" s="269"/>
      <c r="D139" s="269"/>
      <c r="E139" s="269"/>
      <c r="F139" s="9"/>
      <c r="G139" s="9"/>
      <c r="H139" s="13"/>
    </row>
    <row r="140" spans="1:8" s="53" customFormat="1" ht="15.6" x14ac:dyDescent="0.3">
      <c r="A140" s="198" t="s">
        <v>42</v>
      </c>
      <c r="B140" s="269" t="s">
        <v>77</v>
      </c>
      <c r="C140" s="269"/>
      <c r="D140" s="269"/>
      <c r="E140" s="269"/>
      <c r="F140" s="9"/>
      <c r="G140" s="9"/>
      <c r="H140" s="13"/>
    </row>
    <row r="141" spans="1:8" s="53" customFormat="1" ht="15.6" x14ac:dyDescent="0.3">
      <c r="A141" s="14"/>
      <c r="B141" s="9"/>
      <c r="C141" s="9"/>
      <c r="D141" s="9"/>
      <c r="E141" s="9"/>
      <c r="F141" s="9"/>
      <c r="G141" s="9"/>
      <c r="H141" s="13"/>
    </row>
    <row r="142" spans="1:8" s="53" customFormat="1" x14ac:dyDescent="0.3">
      <c r="A142" s="263" t="s">
        <v>160</v>
      </c>
      <c r="B142" s="264"/>
      <c r="C142" s="264"/>
      <c r="D142" s="264"/>
      <c r="E142" s="264"/>
      <c r="F142" s="264"/>
      <c r="G142" s="264"/>
      <c r="H142" s="265"/>
    </row>
    <row r="143" spans="1:8" s="53" customFormat="1" ht="15" thickBot="1" x14ac:dyDescent="0.35">
      <c r="A143" s="263"/>
      <c r="B143" s="264"/>
      <c r="C143" s="264"/>
      <c r="D143" s="264"/>
      <c r="E143" s="264"/>
      <c r="F143" s="264"/>
      <c r="G143" s="264"/>
      <c r="H143" s="265"/>
    </row>
    <row r="144" spans="1:8" s="53" customFormat="1" x14ac:dyDescent="0.3">
      <c r="A144" s="275" t="s">
        <v>201</v>
      </c>
      <c r="B144" s="276"/>
      <c r="C144" s="276"/>
      <c r="D144" s="276"/>
      <c r="E144" s="276"/>
      <c r="F144" s="276"/>
      <c r="G144" s="276"/>
      <c r="H144" s="277"/>
    </row>
    <row r="145" spans="1:8" s="53" customFormat="1" x14ac:dyDescent="0.3">
      <c r="A145" s="278"/>
      <c r="B145" s="279"/>
      <c r="C145" s="279"/>
      <c r="D145" s="279"/>
      <c r="E145" s="279"/>
      <c r="F145" s="279"/>
      <c r="G145" s="279"/>
      <c r="H145" s="280"/>
    </row>
    <row r="146" spans="1:8" s="53" customFormat="1" ht="15.6" x14ac:dyDescent="0.3">
      <c r="A146" s="231" t="s">
        <v>29</v>
      </c>
      <c r="B146" s="220"/>
      <c r="C146" s="220"/>
      <c r="D146" s="220"/>
      <c r="E146" s="220"/>
      <c r="F146" s="220"/>
      <c r="G146" s="220"/>
      <c r="H146" s="221"/>
    </row>
    <row r="147" spans="1:8" s="53" customFormat="1" ht="15.6" x14ac:dyDescent="0.3">
      <c r="A147" s="198" t="s">
        <v>45</v>
      </c>
      <c r="B147" s="269" t="s">
        <v>148</v>
      </c>
      <c r="C147" s="269"/>
      <c r="D147" s="269"/>
      <c r="E147" s="269"/>
      <c r="F147" s="9"/>
      <c r="G147" s="9"/>
      <c r="H147" s="13"/>
    </row>
    <row r="148" spans="1:8" s="53" customFormat="1" ht="15.6" x14ac:dyDescent="0.3">
      <c r="A148" s="191" t="s">
        <v>183</v>
      </c>
      <c r="B148" s="14"/>
      <c r="C148" s="9"/>
      <c r="D148" s="9"/>
      <c r="E148" s="9"/>
      <c r="F148" s="9"/>
      <c r="G148" s="9"/>
      <c r="H148" s="13"/>
    </row>
    <row r="149" spans="1:8" s="53" customFormat="1" ht="15.6" x14ac:dyDescent="0.3">
      <c r="A149" s="12" t="s">
        <v>162</v>
      </c>
      <c r="B149" s="9"/>
      <c r="C149" s="9"/>
      <c r="D149" s="9"/>
      <c r="E149" s="9"/>
      <c r="F149" s="9"/>
      <c r="G149" s="9"/>
      <c r="H149" s="13"/>
    </row>
    <row r="150" spans="1:8" s="53" customFormat="1" ht="15.6" x14ac:dyDescent="0.3">
      <c r="A150" s="12"/>
      <c r="B150" s="9"/>
      <c r="C150" s="9"/>
      <c r="D150" s="9"/>
      <c r="E150" s="9"/>
      <c r="F150" s="9"/>
      <c r="G150" s="9"/>
      <c r="H150" s="13"/>
    </row>
    <row r="151" spans="1:8" s="53" customFormat="1" x14ac:dyDescent="0.3">
      <c r="A151" s="263" t="s">
        <v>184</v>
      </c>
      <c r="B151" s="264"/>
      <c r="C151" s="264"/>
      <c r="D151" s="264"/>
      <c r="E151" s="264"/>
      <c r="F151" s="264"/>
      <c r="G151" s="264"/>
      <c r="H151" s="265"/>
    </row>
    <row r="152" spans="1:8" s="53" customFormat="1" x14ac:dyDescent="0.3">
      <c r="A152" s="263"/>
      <c r="B152" s="264"/>
      <c r="C152" s="264"/>
      <c r="D152" s="264"/>
      <c r="E152" s="264"/>
      <c r="F152" s="264"/>
      <c r="G152" s="264"/>
      <c r="H152" s="265"/>
    </row>
    <row r="153" spans="1:8" s="53" customFormat="1" x14ac:dyDescent="0.3">
      <c r="A153" s="263" t="s">
        <v>185</v>
      </c>
      <c r="B153" s="264"/>
      <c r="C153" s="264"/>
      <c r="D153" s="264"/>
      <c r="E153" s="264"/>
      <c r="F153" s="264"/>
      <c r="G153" s="264"/>
      <c r="H153" s="265"/>
    </row>
    <row r="154" spans="1:8" s="53" customFormat="1" x14ac:dyDescent="0.3">
      <c r="A154" s="263"/>
      <c r="B154" s="264"/>
      <c r="C154" s="264"/>
      <c r="D154" s="264"/>
      <c r="E154" s="264"/>
      <c r="F154" s="264"/>
      <c r="G154" s="264"/>
      <c r="H154" s="265"/>
    </row>
    <row r="155" spans="1:8" s="53" customFormat="1" ht="15.6" x14ac:dyDescent="0.3">
      <c r="A155" s="12"/>
      <c r="B155" s="9"/>
      <c r="C155" s="9"/>
      <c r="D155" s="9"/>
      <c r="E155" s="9"/>
      <c r="F155" s="9"/>
      <c r="G155" s="9"/>
      <c r="H155" s="13"/>
    </row>
    <row r="156" spans="1:8" s="53" customFormat="1" x14ac:dyDescent="0.3">
      <c r="A156" s="266" t="s">
        <v>165</v>
      </c>
      <c r="B156" s="267"/>
      <c r="C156" s="267"/>
      <c r="D156" s="267"/>
      <c r="E156" s="267"/>
      <c r="F156" s="267"/>
      <c r="G156" s="267"/>
      <c r="H156" s="268"/>
    </row>
    <row r="157" spans="1:8" s="53" customFormat="1" ht="15" thickBot="1" x14ac:dyDescent="0.35">
      <c r="A157" s="266"/>
      <c r="B157" s="267"/>
      <c r="C157" s="267"/>
      <c r="D157" s="267"/>
      <c r="E157" s="267"/>
      <c r="F157" s="267"/>
      <c r="G157" s="267"/>
      <c r="H157" s="268"/>
    </row>
    <row r="158" spans="1:8" s="53" customFormat="1" ht="15.6" x14ac:dyDescent="0.3">
      <c r="A158" s="190"/>
      <c r="B158" s="10"/>
      <c r="C158" s="10"/>
      <c r="D158" s="10"/>
      <c r="E158" s="10"/>
      <c r="F158" s="10"/>
      <c r="G158" s="10"/>
      <c r="H158" s="11"/>
    </row>
    <row r="159" spans="1:8" s="53" customFormat="1" ht="15" customHeight="1" x14ac:dyDescent="0.3">
      <c r="A159" s="15"/>
      <c r="B159" s="9"/>
      <c r="C159" s="9"/>
      <c r="D159" s="9"/>
      <c r="E159" s="9"/>
      <c r="F159" s="9"/>
      <c r="G159" s="9"/>
      <c r="H159" s="13"/>
    </row>
    <row r="160" spans="1:8" s="53" customFormat="1" ht="15" customHeight="1" thickBot="1" x14ac:dyDescent="0.35">
      <c r="A160" s="182"/>
      <c r="B160" s="16"/>
      <c r="C160" s="16"/>
      <c r="D160" s="16"/>
      <c r="E160" s="16"/>
      <c r="F160" s="16"/>
      <c r="G160" s="16"/>
      <c r="H160" s="17"/>
    </row>
    <row r="161" spans="1:8" ht="15.6" x14ac:dyDescent="0.3">
      <c r="A161" s="28" t="s">
        <v>82</v>
      </c>
      <c r="B161" s="9"/>
      <c r="C161" s="9"/>
      <c r="D161" s="9"/>
      <c r="E161" s="9"/>
      <c r="F161" s="9"/>
      <c r="G161" s="9"/>
      <c r="H161" s="13"/>
    </row>
    <row r="162" spans="1:8" s="236" customFormat="1" ht="15.6" x14ac:dyDescent="0.3">
      <c r="A162" s="183" t="s">
        <v>186</v>
      </c>
      <c r="B162" s="234"/>
      <c r="C162" s="234"/>
      <c r="D162" s="234"/>
      <c r="E162" s="234"/>
      <c r="F162" s="234"/>
      <c r="G162" s="234"/>
      <c r="H162" s="235"/>
    </row>
    <row r="163" spans="1:8" s="241" customFormat="1" ht="15.6" x14ac:dyDescent="0.3">
      <c r="A163" s="41"/>
      <c r="B163" s="232"/>
      <c r="C163" s="232"/>
      <c r="D163" s="232"/>
      <c r="E163" s="232"/>
      <c r="F163" s="232"/>
      <c r="G163" s="232"/>
      <c r="H163" s="233"/>
    </row>
    <row r="164" spans="1:8" s="138" customFormat="1" ht="15.6" x14ac:dyDescent="0.3">
      <c r="A164" s="28" t="s">
        <v>83</v>
      </c>
      <c r="B164" s="232"/>
      <c r="C164" s="232"/>
      <c r="D164" s="232"/>
      <c r="E164" s="232"/>
      <c r="F164" s="232"/>
      <c r="G164" s="232"/>
      <c r="H164" s="233"/>
    </row>
    <row r="165" spans="1:8" s="138" customFormat="1" ht="15.6" x14ac:dyDescent="0.3">
      <c r="A165" s="41" t="s">
        <v>84</v>
      </c>
      <c r="B165" s="232"/>
      <c r="C165" s="232"/>
      <c r="D165" s="232"/>
      <c r="E165" s="232"/>
      <c r="F165" s="232"/>
      <c r="G165" s="232"/>
      <c r="H165" s="233"/>
    </row>
    <row r="166" spans="1:8" s="138" customFormat="1" ht="15.6" x14ac:dyDescent="0.3">
      <c r="A166" s="28"/>
      <c r="B166" s="232"/>
      <c r="C166" s="232"/>
      <c r="D166" s="232"/>
      <c r="E166" s="232"/>
      <c r="F166" s="232"/>
      <c r="G166" s="232"/>
      <c r="H166" s="233"/>
    </row>
    <row r="167" spans="1:8" s="53" customFormat="1" ht="15.6" x14ac:dyDescent="0.3">
      <c r="A167" s="175" t="s">
        <v>187</v>
      </c>
      <c r="B167" s="176"/>
      <c r="C167" s="176"/>
      <c r="D167" s="176"/>
      <c r="E167" s="176"/>
      <c r="F167" s="176"/>
      <c r="G167" s="176"/>
      <c r="H167" s="177"/>
    </row>
    <row r="168" spans="1:8" s="53" customFormat="1" ht="15.6" x14ac:dyDescent="0.3">
      <c r="A168" s="175" t="s">
        <v>34</v>
      </c>
      <c r="B168" s="176"/>
      <c r="C168" s="176"/>
      <c r="D168" s="176"/>
      <c r="E168" s="176"/>
      <c r="F168" s="176"/>
      <c r="G168" s="176"/>
      <c r="H168" s="177"/>
    </row>
    <row r="169" spans="1:8" s="53" customFormat="1" ht="15.6" x14ac:dyDescent="0.3">
      <c r="A169" s="183" t="s">
        <v>177</v>
      </c>
      <c r="B169" s="176"/>
      <c r="C169" s="176"/>
      <c r="D169" s="176"/>
      <c r="E169" s="176"/>
      <c r="F169" s="176"/>
      <c r="G169" s="176"/>
      <c r="H169" s="177"/>
    </row>
    <row r="170" spans="1:8" s="53" customFormat="1" ht="15.6" x14ac:dyDescent="0.3">
      <c r="A170" s="175" t="s">
        <v>210</v>
      </c>
      <c r="B170" s="176"/>
      <c r="C170" s="176"/>
      <c r="D170" s="176"/>
      <c r="E170" s="176"/>
      <c r="F170" s="176"/>
      <c r="G170" s="176"/>
      <c r="H170" s="177"/>
    </row>
    <row r="171" spans="1:8" s="53" customFormat="1" ht="15.6" x14ac:dyDescent="0.3">
      <c r="A171" s="175" t="s">
        <v>202</v>
      </c>
      <c r="B171" s="176"/>
      <c r="C171" s="176"/>
      <c r="D171" s="176"/>
      <c r="E171" s="176"/>
      <c r="F171" s="176"/>
      <c r="G171" s="176"/>
      <c r="H171" s="177"/>
    </row>
    <row r="172" spans="1:8" s="240" customFormat="1" ht="15.6" x14ac:dyDescent="0.3">
      <c r="A172" s="12"/>
      <c r="B172" s="9"/>
      <c r="C172" s="9"/>
      <c r="D172" s="9"/>
      <c r="E172" s="9"/>
      <c r="F172" s="9"/>
      <c r="G172" s="9"/>
      <c r="H172" s="13"/>
    </row>
    <row r="173" spans="1:8" s="53" customFormat="1" ht="15.6" x14ac:dyDescent="0.3">
      <c r="A173" s="41" t="s">
        <v>188</v>
      </c>
      <c r="B173" s="9"/>
      <c r="C173" s="9"/>
      <c r="D173" s="9"/>
      <c r="E173" s="9"/>
      <c r="F173" s="9"/>
      <c r="G173" s="9"/>
      <c r="H173" s="13"/>
    </row>
    <row r="174" spans="1:8" s="53" customFormat="1" ht="15.6" x14ac:dyDescent="0.3">
      <c r="A174" s="44"/>
      <c r="B174" s="43" t="s">
        <v>179</v>
      </c>
      <c r="C174" s="42"/>
      <c r="D174" s="9"/>
      <c r="E174" s="9"/>
      <c r="F174" s="9"/>
      <c r="G174" s="9"/>
      <c r="H174" s="13"/>
    </row>
    <row r="175" spans="1:8" s="53" customFormat="1" ht="15.6" x14ac:dyDescent="0.3">
      <c r="A175" s="44"/>
      <c r="B175" s="43" t="s">
        <v>180</v>
      </c>
      <c r="C175" s="42"/>
      <c r="D175" s="9"/>
      <c r="E175" s="9"/>
      <c r="F175" s="9"/>
      <c r="G175" s="9"/>
      <c r="H175" s="13"/>
    </row>
    <row r="176" spans="1:8" s="53" customFormat="1" ht="15.6" x14ac:dyDescent="0.3">
      <c r="A176" s="44"/>
      <c r="B176" s="43" t="s">
        <v>181</v>
      </c>
      <c r="C176" s="42"/>
      <c r="D176" s="9"/>
      <c r="E176" s="9"/>
      <c r="F176" s="9"/>
      <c r="G176" s="9"/>
      <c r="H176" s="13"/>
    </row>
    <row r="177" spans="1:8" ht="15" customHeight="1" x14ac:dyDescent="0.3">
      <c r="A177" s="12"/>
      <c r="B177" s="9"/>
      <c r="C177" s="9"/>
      <c r="D177" s="9"/>
      <c r="E177" s="9"/>
      <c r="F177" s="9"/>
      <c r="G177" s="9"/>
      <c r="H177" s="13"/>
    </row>
    <row r="178" spans="1:8" ht="15" customHeight="1" thickBot="1" x14ac:dyDescent="0.35">
      <c r="A178" s="182" t="s">
        <v>85</v>
      </c>
      <c r="B178" s="189"/>
      <c r="C178" s="16"/>
      <c r="D178" s="16"/>
      <c r="E178" s="16"/>
      <c r="F178" s="16"/>
      <c r="G178" s="16"/>
      <c r="H178" s="17"/>
    </row>
    <row r="179" spans="1:8" ht="15" customHeight="1" x14ac:dyDescent="0.3">
      <c r="H179" t="s">
        <v>218</v>
      </c>
    </row>
    <row r="180" spans="1:8" ht="15" customHeight="1" x14ac:dyDescent="0.3"/>
  </sheetData>
  <sheetProtection password="CDF0" sheet="1" objects="1" scenarios="1"/>
  <mergeCells count="46">
    <mergeCell ref="A29:H29"/>
    <mergeCell ref="A26:H26"/>
    <mergeCell ref="A3:H3"/>
    <mergeCell ref="B20:E20"/>
    <mergeCell ref="B21:E21"/>
    <mergeCell ref="B22:F22"/>
    <mergeCell ref="B23:D23"/>
    <mergeCell ref="A4:H5"/>
    <mergeCell ref="A15:H16"/>
    <mergeCell ref="A84:H85"/>
    <mergeCell ref="B71:D71"/>
    <mergeCell ref="B72:H73"/>
    <mergeCell ref="A88:H89"/>
    <mergeCell ref="A74:H74"/>
    <mergeCell ref="A111:H114"/>
    <mergeCell ref="A151:H152"/>
    <mergeCell ref="A48:H49"/>
    <mergeCell ref="B24:D24"/>
    <mergeCell ref="B58:E58"/>
    <mergeCell ref="A27:A28"/>
    <mergeCell ref="B27:H28"/>
    <mergeCell ref="A30:H31"/>
    <mergeCell ref="A43:H44"/>
    <mergeCell ref="A55:H56"/>
    <mergeCell ref="B46:E46"/>
    <mergeCell ref="A50:H51"/>
    <mergeCell ref="A65:H66"/>
    <mergeCell ref="A68:H69"/>
    <mergeCell ref="B95:E95"/>
    <mergeCell ref="A82:H83"/>
    <mergeCell ref="A63:H64"/>
    <mergeCell ref="A156:H157"/>
    <mergeCell ref="B147:E147"/>
    <mergeCell ref="B131:D131"/>
    <mergeCell ref="B132:H133"/>
    <mergeCell ref="A134:H134"/>
    <mergeCell ref="B139:E139"/>
    <mergeCell ref="B140:E140"/>
    <mergeCell ref="A142:H143"/>
    <mergeCell ref="A144:H145"/>
    <mergeCell ref="A153:H154"/>
    <mergeCell ref="A91:H91"/>
    <mergeCell ref="A99:H100"/>
    <mergeCell ref="A101:H104"/>
    <mergeCell ref="A120:H121"/>
    <mergeCell ref="A97:H98"/>
  </mergeCells>
  <hyperlinks>
    <hyperlink ref="A91:H91" location="'SY 14-15 Price Calculator'!A1" display="Go to SY 2014-15 Price Calculator"/>
    <hyperlink ref="B20" location="'SY 2011-12 Price Requirement'!A1" display="Tab 1: SY 2011-12 Price Requirement"/>
    <hyperlink ref="B21" location="Instructions!A1" display="Tab 2: SY 2012-13 Price Requirement"/>
    <hyperlink ref="B22" location="Instructions!A1" display="Tab 3: SY 2012-13 Non-Federal Calculator "/>
    <hyperlink ref="B23" location="Instructions!A1" display="SY 2010-11 Price Calculator"/>
    <hyperlink ref="B20:E20" location="'Unrounded Requirement Finder'!A1" display="Unrounded Requirement Finder"/>
    <hyperlink ref="B21:E21" location="'SY 15-16 Price Calculator'!A1" display="SY 2015-16 Price Calculator"/>
    <hyperlink ref="B22:F22" location="'SY 15-16 NonFederal Calculator'!A1" display="SY 2015-16 Non-Federal Calculator "/>
    <hyperlink ref="B23:D23" location="'SY 15-16 Split Calculator'!A1" display="SY 2015-16 Split Calculator"/>
    <hyperlink ref="B58" location="Instructions!A1" display="Tab 2: SY 2012-13 Price Requirement"/>
    <hyperlink ref="B58:E58" location="'SY 15-16 Price Calculator'!A1" display="SY 2015-16 Price Calculator"/>
    <hyperlink ref="B46" location="'SY 2011-12 Price Requirement'!A1" display="Tab 1: SY 2011-12 Price Requirement"/>
    <hyperlink ref="B46:E46" location="'Unrounded Requirement Finder'!A1" display="Unrounded Requirement Finder"/>
    <hyperlink ref="B24" location="'SY 2011-12 Price Calculator'!A1" display="SY 2011-12 Price Calculator"/>
    <hyperlink ref="B71" location="'SY2012-2013 REPORT'!A1" display="SY2012-2013 REPORT"/>
    <hyperlink ref="B95" location="'SY 2011-12 Price Requirement'!A1" display="Tab 1: SY 2011-12 Price Requirement"/>
    <hyperlink ref="B95:E95" location="'Unrounded Requirement Finder'!A1" display="Unrounded Requirement Finder"/>
    <hyperlink ref="B131" location="'SY2012-2013 REPORT'!A1" display="SY2012-2013 REPORT"/>
    <hyperlink ref="B24:D24" location="'SY 2015-2016 REPORT'!A1" display="SY 2015-16 REPORT"/>
    <hyperlink ref="B71:D71" location="'SY 2015-2016 REPORT'!A1" display="SY2015-2016 REPORT"/>
    <hyperlink ref="B131:D131" location="'SY 2015-2016 REPORT'!A1" display="SY2015-2016 REPORT"/>
    <hyperlink ref="B140" location="'SY 2011-12 Price Requirement'!A1" display="Tab 1: SY 2011-12 Price Requirement"/>
    <hyperlink ref="B140:E140" location="'Unrounded Requirement Finder'!A1" display="Unrounded Requirement Finder"/>
    <hyperlink ref="B147" location="Instructions!A1" display="Tab 2: SY 2012-13 Price Requirement"/>
    <hyperlink ref="B147:E147" location="'SY 15-16 Split Calculator'!A1" display="SY 2015-16 Split Calculator"/>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75" x14ac:dyDescent="0.3">
      <c r="A1" s="1" t="s">
        <v>0</v>
      </c>
      <c r="B1" s="2" t="s">
        <v>1</v>
      </c>
      <c r="C1" s="2" t="s">
        <v>2</v>
      </c>
      <c r="D1" s="2" t="s">
        <v>3</v>
      </c>
      <c r="E1" s="2" t="s">
        <v>4</v>
      </c>
      <c r="F1" s="2" t="s">
        <v>5</v>
      </c>
      <c r="G1" s="2" t="s">
        <v>6</v>
      </c>
      <c r="H1" s="2" t="s">
        <v>7</v>
      </c>
      <c r="I1" s="3" t="s">
        <v>8</v>
      </c>
    </row>
    <row r="2" spans="1:10" ht="15"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ht="15"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ht="15"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ht="15"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ht="15"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ht="15"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ht="15"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ht="15"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ht="15"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ht="15"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ht="15"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ht="15"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ht="15"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ht="15"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ht="15"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ht="15"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ht="15"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ht="15"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ht="15"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ht="15"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ht="15"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ht="15"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ht="15"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ht="15"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ht="15"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ht="15"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ht="15"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ht="15"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ht="15"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ht="15"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ht="15"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ht="15"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ht="15"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ht="15"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ht="15"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ht="15"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ht="15"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ht="15"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ht="15"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ht="15"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ht="15"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ht="15"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ht="15"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ht="15"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ht="15"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ht="15"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ht="15"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ht="15"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ht="15"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ht="15"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ht="15"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ht="15"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ht="15"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ht="15"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ht="15"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ht="15"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ht="15"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ht="15"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ht="15"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ht="15"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ht="15"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ht="15"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ht="15"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ht="15"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ht="15"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ht="15"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ht="15"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ht="15"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ht="15"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ht="15"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ht="15"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ht="15"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ht="15"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ht="15"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ht="15"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ht="15"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ht="15"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ht="15"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ht="15"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ht="15"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ht="15"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ht="15"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ht="15"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ht="15"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ht="15"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ht="15"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ht="15"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ht="15"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ht="15"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ht="15"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ht="15"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ht="15"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ht="15"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ht="15"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ht="15"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ht="15"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ht="15"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ht="15"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ht="15"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ht="15"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ht="15"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ht="15"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ht="15"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ht="15"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ht="15"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ht="15"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ht="15"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ht="15"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ht="15"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ht="15"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ht="15"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ht="15"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ht="15"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ht="15"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ht="15"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ht="15"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ht="15"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ht="15"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ht="15"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ht="15"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ht="15"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ht="15"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ht="15"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ht="15"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ht="15"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ht="15"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ht="15"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ht="15"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ht="15"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ht="15"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ht="15"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ht="15"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ht="15"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ht="15"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ht="15"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ht="15"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ht="15"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ht="15"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ht="15"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ht="15"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ht="15"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ht="15"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ht="15"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ht="15"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ht="15"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ht="15"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ht="15"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ht="15"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ht="15"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ht="15"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ht="15"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ht="15"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ht="15"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ht="15"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ht="15"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ht="15"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ht="15"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ht="15"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ht="15"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ht="15"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ht="15"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ht="15"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ht="15"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ht="15"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ht="15"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ht="15"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ht="15"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ht="15"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ht="15"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ht="15"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ht="15"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ht="15"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ht="15"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ht="15"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ht="15"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ht="15"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ht="15"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ht="15"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ht="15"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ht="15"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ht="15"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ht="15"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ht="15"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ht="15"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ht="15"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ht="15"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ht="15"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ht="15"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ht="15"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ht="15"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ht="15"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ht="15"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ht="15"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ht="15"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ht="15"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ht="15"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ht="15"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ht="15"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ht="15"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ht="15"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ht="15"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ht="15"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ht="15"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ht="15"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ht="15"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ht="15"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ht="15"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ht="15"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ht="15"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ht="15"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ht="15"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ht="15"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ht="15"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ht="15"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ht="15"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ht="15"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ht="15"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ht="15"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ht="15"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ht="15"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ht="15"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ht="15"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ht="15"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ht="15"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ht="15"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ht="15"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ht="15"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ht="15"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ht="15"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ht="15"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ht="15"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ht="15"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ht="15"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ht="15"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ht="15"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ht="15"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ht="15"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ht="15"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ht="15"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ht="15"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ht="15"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ht="15"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ht="15"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ht="15"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ht="15"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ht="15"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ht="15"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ht="15"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ht="15"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ht="15"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ht="15"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ht="15"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ht="15"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ht="15"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ht="15"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ht="15"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34"/>
  <sheetViews>
    <sheetView showGridLines="0" zoomScale="80" zoomScaleNormal="80" workbookViewId="0">
      <selection activeCell="D7" sqref="D7"/>
    </sheetView>
  </sheetViews>
  <sheetFormatPr defaultColWidth="0" defaultRowHeight="14.4" zeroHeight="1" x14ac:dyDescent="0.3"/>
  <cols>
    <col min="1" max="1" width="9.109375" style="67" customWidth="1"/>
    <col min="2" max="2" width="9.109375" style="68" customWidth="1"/>
    <col min="3" max="3" width="19" style="68" customWidth="1"/>
    <col min="4" max="4" width="23.44140625" style="68" customWidth="1"/>
    <col min="5" max="5" width="25.109375" style="68" customWidth="1"/>
    <col min="6" max="6" width="9.109375" style="68" customWidth="1"/>
    <col min="7" max="8" width="0" style="68" hidden="1" customWidth="1"/>
    <col min="9" max="253" width="9.109375" style="68" hidden="1" customWidth="1"/>
    <col min="254" max="16384" width="0" style="68" hidden="1"/>
  </cols>
  <sheetData>
    <row r="1" spans="2:11" ht="19.5" customHeight="1" x14ac:dyDescent="0.3">
      <c r="B1" s="67"/>
      <c r="C1" s="67"/>
      <c r="D1" s="67"/>
      <c r="E1" s="67"/>
      <c r="F1" s="347"/>
      <c r="G1" s="67"/>
      <c r="H1" s="67"/>
      <c r="I1" s="67"/>
      <c r="J1" s="67"/>
      <c r="K1" s="67"/>
    </row>
    <row r="2" spans="2:11" ht="26.25" customHeight="1" x14ac:dyDescent="0.3">
      <c r="B2" s="67"/>
      <c r="C2" s="67"/>
      <c r="D2" s="67"/>
      <c r="E2" s="116"/>
      <c r="F2" s="347"/>
      <c r="G2" s="67"/>
      <c r="H2" s="67"/>
      <c r="I2" s="67"/>
      <c r="J2" s="67"/>
      <c r="K2" s="67"/>
    </row>
    <row r="3" spans="2:11" ht="12.75" customHeight="1" thickBot="1" x14ac:dyDescent="0.3">
      <c r="B3" s="67"/>
      <c r="C3" s="67"/>
      <c r="D3" s="67"/>
      <c r="E3" s="116"/>
      <c r="F3" s="208"/>
      <c r="G3" s="67"/>
      <c r="H3" s="67"/>
      <c r="I3" s="67"/>
      <c r="J3" s="67"/>
      <c r="K3" s="67"/>
    </row>
    <row r="4" spans="2:11" ht="26.25" customHeight="1" x14ac:dyDescent="0.25">
      <c r="B4" s="338" t="s">
        <v>28</v>
      </c>
      <c r="C4" s="339"/>
      <c r="D4" s="340"/>
      <c r="E4" s="116"/>
      <c r="F4" s="202"/>
      <c r="G4" s="67"/>
      <c r="H4" s="67"/>
      <c r="I4" s="67"/>
      <c r="J4" s="67"/>
      <c r="K4" s="67"/>
    </row>
    <row r="5" spans="2:11" ht="66" customHeight="1" x14ac:dyDescent="0.25">
      <c r="B5" s="348" t="s">
        <v>93</v>
      </c>
      <c r="C5" s="349"/>
      <c r="D5" s="219" t="s">
        <v>94</v>
      </c>
      <c r="E5" s="116"/>
      <c r="F5" s="202"/>
      <c r="G5" s="67"/>
      <c r="H5" s="67"/>
      <c r="I5" s="67"/>
      <c r="J5" s="67"/>
      <c r="K5" s="67"/>
    </row>
    <row r="6" spans="2:11" ht="75.75" customHeight="1" x14ac:dyDescent="0.25">
      <c r="B6" s="350" t="s">
        <v>98</v>
      </c>
      <c r="C6" s="351"/>
      <c r="D6" s="207" t="s">
        <v>32</v>
      </c>
      <c r="E6" s="116"/>
      <c r="F6" s="202"/>
      <c r="G6" s="67"/>
      <c r="H6" s="67"/>
      <c r="I6" s="67"/>
      <c r="J6" s="67"/>
      <c r="K6" s="67"/>
    </row>
    <row r="7" spans="2:11" ht="26.25" customHeight="1" x14ac:dyDescent="0.25">
      <c r="B7" s="352"/>
      <c r="C7" s="353"/>
      <c r="D7" s="214">
        <f>ROUND(IF(B7&gt;=2.7,2.7,IF(((B7*0.0419)+B7)&gt;=2.7,2.7,(B7*0.0419)+B7)),2)</f>
        <v>0</v>
      </c>
      <c r="E7" s="116"/>
      <c r="F7" s="202"/>
      <c r="G7" s="67"/>
      <c r="H7" s="67"/>
      <c r="I7" s="67"/>
      <c r="J7" s="67"/>
      <c r="K7" s="67"/>
    </row>
    <row r="8" spans="2:11" ht="42" customHeight="1" thickBot="1" x14ac:dyDescent="0.3">
      <c r="B8" s="341" t="s">
        <v>104</v>
      </c>
      <c r="C8" s="342"/>
      <c r="D8" s="343"/>
      <c r="E8" s="116"/>
      <c r="F8" s="202"/>
      <c r="G8" s="67"/>
      <c r="H8" s="67"/>
      <c r="I8" s="67"/>
      <c r="J8" s="67"/>
      <c r="K8" s="67"/>
    </row>
    <row r="9" spans="2:11" ht="26.25" customHeight="1" thickBot="1" x14ac:dyDescent="0.3">
      <c r="B9" s="67"/>
      <c r="C9" s="67"/>
      <c r="D9" s="67"/>
      <c r="E9" s="116"/>
      <c r="F9" s="202"/>
      <c r="G9" s="67"/>
      <c r="H9" s="67"/>
      <c r="I9" s="67"/>
      <c r="J9" s="67"/>
      <c r="K9" s="67"/>
    </row>
    <row r="10" spans="2:11" ht="59.25" customHeight="1" thickBot="1" x14ac:dyDescent="0.3">
      <c r="B10" s="363" t="s">
        <v>97</v>
      </c>
      <c r="C10" s="364"/>
      <c r="D10" s="364"/>
      <c r="E10" s="365"/>
      <c r="F10" s="203"/>
      <c r="G10" s="67"/>
      <c r="H10" s="67"/>
      <c r="I10" s="67"/>
      <c r="J10" s="67"/>
      <c r="K10" s="67"/>
    </row>
    <row r="11" spans="2:11" ht="19.5" thickBot="1" x14ac:dyDescent="0.35">
      <c r="B11" s="354" t="s">
        <v>69</v>
      </c>
      <c r="C11" s="355"/>
      <c r="D11" s="355"/>
      <c r="E11" s="356"/>
      <c r="F11" s="75"/>
      <c r="G11" s="67"/>
      <c r="H11" s="67"/>
      <c r="I11" s="67"/>
      <c r="J11" s="67"/>
      <c r="K11" s="67"/>
    </row>
    <row r="12" spans="2:11" ht="51" customHeight="1" thickBot="1" x14ac:dyDescent="0.3">
      <c r="B12" s="368" t="s">
        <v>71</v>
      </c>
      <c r="C12" s="369"/>
      <c r="D12" s="369"/>
      <c r="E12" s="370"/>
      <c r="F12" s="75"/>
      <c r="G12" s="67"/>
      <c r="H12" s="67"/>
      <c r="I12" s="67"/>
      <c r="J12" s="67"/>
      <c r="K12" s="67"/>
    </row>
    <row r="13" spans="2:11" ht="20.25" customHeight="1" x14ac:dyDescent="0.3">
      <c r="B13" s="333" t="s">
        <v>40</v>
      </c>
      <c r="C13" s="334"/>
      <c r="D13" s="366" t="s">
        <v>70</v>
      </c>
      <c r="E13" s="367"/>
      <c r="F13" s="118"/>
      <c r="G13" s="67"/>
      <c r="H13" s="67"/>
      <c r="I13" s="67"/>
      <c r="J13" s="67"/>
      <c r="K13" s="67"/>
    </row>
    <row r="14" spans="2:11" ht="67.5" customHeight="1" x14ac:dyDescent="0.3">
      <c r="B14" s="335"/>
      <c r="C14" s="336"/>
      <c r="D14" s="204" t="s">
        <v>95</v>
      </c>
      <c r="E14" s="215" t="s">
        <v>96</v>
      </c>
      <c r="F14" s="118"/>
      <c r="G14" s="67"/>
      <c r="H14" s="67"/>
      <c r="I14" s="67"/>
      <c r="J14" s="67"/>
      <c r="K14" s="67"/>
    </row>
    <row r="15" spans="2:11" ht="36.75" customHeight="1" thickBot="1" x14ac:dyDescent="0.3">
      <c r="B15" s="331"/>
      <c r="C15" s="332"/>
      <c r="D15" s="205">
        <f>ROUND(IF(D16&gt;=2.59,2.59,IF(((D16*0.0911)+D16)&gt;=2.59,2.59,(D16*0.0911)+D16)),2)</f>
        <v>0</v>
      </c>
      <c r="E15" s="205">
        <f>ROUND(IF(D15&gt;=2.65,2.65,IF(((D15*0.0427)+D15)&gt;=2.65,2.65,(D15*0.0427)+D15)),2)</f>
        <v>0</v>
      </c>
      <c r="F15" s="139"/>
      <c r="G15" s="67"/>
      <c r="H15" s="67"/>
      <c r="I15" s="67"/>
      <c r="J15" s="67"/>
      <c r="K15" s="67"/>
    </row>
    <row r="16" spans="2:11" ht="36.75" hidden="1" customHeight="1" thickBot="1" x14ac:dyDescent="0.3">
      <c r="B16" s="248"/>
      <c r="C16" s="249"/>
      <c r="D16" s="250">
        <f>ROUND(IF(B15&gt;=2.46,2.46,IF((((B15*0.0314)+B15)&gt;=2.46),2.46, (B15*0.0314)+B15)),2)</f>
        <v>0</v>
      </c>
      <c r="E16" s="251"/>
      <c r="F16" s="139"/>
      <c r="G16" s="67"/>
      <c r="H16" s="67"/>
      <c r="I16" s="67"/>
      <c r="J16" s="67"/>
      <c r="K16" s="67"/>
    </row>
    <row r="17" spans="1:11" ht="31.5" customHeight="1" x14ac:dyDescent="0.3">
      <c r="B17" s="357" t="s">
        <v>88</v>
      </c>
      <c r="C17" s="358"/>
      <c r="D17" s="358"/>
      <c r="E17" s="359"/>
      <c r="F17" s="75"/>
      <c r="G17" s="67"/>
      <c r="H17" s="67"/>
      <c r="I17" s="67"/>
      <c r="J17" s="67"/>
      <c r="K17" s="67"/>
    </row>
    <row r="18" spans="1:11" ht="27" customHeight="1" thickBot="1" x14ac:dyDescent="0.35">
      <c r="B18" s="360"/>
      <c r="C18" s="361"/>
      <c r="D18" s="361"/>
      <c r="E18" s="362"/>
      <c r="F18" s="75"/>
      <c r="G18" s="67"/>
      <c r="H18" s="67"/>
      <c r="I18" s="67"/>
      <c r="J18" s="67"/>
      <c r="K18" s="67"/>
    </row>
    <row r="19" spans="1:11" ht="27" customHeight="1" thickBot="1" x14ac:dyDescent="0.3">
      <c r="B19" s="252"/>
      <c r="C19" s="344" t="s">
        <v>99</v>
      </c>
      <c r="D19" s="345"/>
      <c r="E19" s="346"/>
      <c r="F19" s="75"/>
      <c r="G19" s="67"/>
      <c r="H19" s="67"/>
      <c r="I19" s="67"/>
      <c r="J19" s="67"/>
      <c r="K19" s="67"/>
    </row>
    <row r="20" spans="1:11" ht="22.5" customHeight="1" x14ac:dyDescent="0.25">
      <c r="B20" s="76"/>
      <c r="C20" s="76"/>
      <c r="D20" s="76"/>
      <c r="E20" s="76"/>
      <c r="F20" s="67"/>
      <c r="G20" s="67"/>
      <c r="H20" s="67"/>
      <c r="I20" s="67"/>
      <c r="J20" s="67"/>
      <c r="K20" s="67"/>
    </row>
    <row r="21" spans="1:11" ht="25.5" customHeight="1" thickBot="1" x14ac:dyDescent="0.35">
      <c r="B21" s="337" t="s">
        <v>37</v>
      </c>
      <c r="C21" s="337"/>
      <c r="D21" s="337"/>
      <c r="E21" s="337"/>
      <c r="F21" s="67"/>
      <c r="G21" s="67"/>
      <c r="H21" s="67"/>
      <c r="I21" s="67"/>
      <c r="J21" s="67"/>
      <c r="K21" s="67"/>
    </row>
    <row r="22" spans="1:11" ht="27.75" customHeight="1" thickBot="1" x14ac:dyDescent="0.35">
      <c r="B22" s="328" t="s">
        <v>101</v>
      </c>
      <c r="C22" s="329"/>
      <c r="D22" s="329"/>
      <c r="E22" s="330"/>
      <c r="F22" s="67"/>
      <c r="G22" s="67"/>
      <c r="H22" s="67"/>
      <c r="I22" s="67"/>
      <c r="J22" s="67"/>
      <c r="K22" s="67"/>
    </row>
    <row r="23" spans="1:11" ht="27.75" customHeight="1" thickBot="1" x14ac:dyDescent="0.35">
      <c r="B23" s="328" t="s">
        <v>100</v>
      </c>
      <c r="C23" s="329"/>
      <c r="D23" s="329"/>
      <c r="E23" s="330"/>
      <c r="F23" s="67"/>
      <c r="G23" s="67"/>
      <c r="H23" s="67"/>
      <c r="I23" s="67"/>
      <c r="J23" s="67"/>
      <c r="K23" s="67"/>
    </row>
    <row r="24" spans="1:11" ht="27.75" customHeight="1" thickBot="1" x14ac:dyDescent="0.35">
      <c r="B24" s="328" t="s">
        <v>102</v>
      </c>
      <c r="C24" s="329"/>
      <c r="D24" s="329"/>
      <c r="E24" s="330"/>
      <c r="F24" s="67"/>
      <c r="G24" s="67"/>
      <c r="H24" s="67"/>
      <c r="I24" s="67"/>
      <c r="J24" s="67"/>
      <c r="K24" s="67"/>
    </row>
    <row r="25" spans="1:11" ht="27.75" customHeight="1" x14ac:dyDescent="0.3">
      <c r="B25" s="50"/>
      <c r="C25" s="50"/>
      <c r="D25" s="119" t="s">
        <v>38</v>
      </c>
      <c r="E25" s="50"/>
      <c r="F25" s="67"/>
      <c r="G25" s="67"/>
      <c r="H25" s="67"/>
      <c r="I25" s="67"/>
      <c r="J25" s="67"/>
      <c r="K25" s="67"/>
    </row>
    <row r="26" spans="1:11" ht="9.75" customHeight="1" x14ac:dyDescent="0.3">
      <c r="B26" s="67"/>
      <c r="C26" s="67"/>
      <c r="D26" s="67"/>
      <c r="E26" s="67"/>
      <c r="F26" s="67"/>
      <c r="G26" s="67"/>
      <c r="H26" s="67"/>
      <c r="I26" s="67"/>
      <c r="J26" s="67"/>
      <c r="K26" s="67"/>
    </row>
    <row r="27" spans="1:11" ht="15" customHeight="1" x14ac:dyDescent="0.3">
      <c r="A27" s="327" t="s">
        <v>41</v>
      </c>
      <c r="B27" s="327"/>
      <c r="C27" s="327"/>
      <c r="D27" s="327"/>
      <c r="E27" s="327"/>
      <c r="F27" s="327"/>
    </row>
    <row r="28" spans="1:11" x14ac:dyDescent="0.3">
      <c r="A28" s="327"/>
      <c r="B28" s="327"/>
      <c r="C28" s="327"/>
      <c r="D28" s="327"/>
      <c r="E28" s="327"/>
      <c r="F28" s="327"/>
    </row>
    <row r="29" spans="1:11" x14ac:dyDescent="0.3">
      <c r="A29" s="327"/>
      <c r="B29" s="327"/>
      <c r="C29" s="327"/>
      <c r="D29" s="327"/>
      <c r="E29" s="327"/>
      <c r="F29" s="327"/>
    </row>
    <row r="30" spans="1:11" x14ac:dyDescent="0.3"/>
    <row r="31" spans="1:11" x14ac:dyDescent="0.3"/>
    <row r="32" spans="1:11" x14ac:dyDescent="0.3"/>
    <row r="33" x14ac:dyDescent="0.3"/>
    <row r="34" x14ac:dyDescent="0.3"/>
  </sheetData>
  <sheetProtection password="CC30" sheet="1" objects="1" scenarios="1"/>
  <mergeCells count="19">
    <mergeCell ref="B4:D4"/>
    <mergeCell ref="B8:D8"/>
    <mergeCell ref="C19:E19"/>
    <mergeCell ref="F1:F2"/>
    <mergeCell ref="B22:E22"/>
    <mergeCell ref="B5:C5"/>
    <mergeCell ref="B6:C6"/>
    <mergeCell ref="B7:C7"/>
    <mergeCell ref="B11:E11"/>
    <mergeCell ref="B17:E18"/>
    <mergeCell ref="B10:E10"/>
    <mergeCell ref="D13:E13"/>
    <mergeCell ref="B12:E12"/>
    <mergeCell ref="A27:F29"/>
    <mergeCell ref="B24:E24"/>
    <mergeCell ref="B15:C15"/>
    <mergeCell ref="B13:C14"/>
    <mergeCell ref="B21:E21"/>
    <mergeCell ref="B23:E23"/>
  </mergeCells>
  <hyperlinks>
    <hyperlink ref="B22" location="'SY 2012-13 Price Requirement'!A1" display="Click here to calculate the Weighted Average Price"/>
    <hyperlink ref="B23" location="'SY 2012-13 Non-Federal Contrib'!A1" display="Click here to calculate Non-Federal Source funds"/>
    <hyperlink ref="B22:E22" location="'SY 15-16 Price Calculator'!A1" display="Click here to go to SY 2015-16 Price Calculator"/>
    <hyperlink ref="B23:E23" location="'SY 15-16 NonFederal Calculator'!A1" display="Click here to go to SY 2015-16 Non-Federal Source Calculator"/>
    <hyperlink ref="D25" location="Instructions!A1" display="Go to Instructions"/>
    <hyperlink ref="B17:E18" location="'SY 10-11 Price Calculator'!A1" display="'SY 10-11 Price Calculator'!A1"/>
    <hyperlink ref="B24:E24" location="'SY 15-16 Split Calculator'!A1" display="Click here to go to SY 2015-16 Split Calculator"/>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1"/>
  <sheetViews>
    <sheetView topLeftCell="A22" zoomScaleNormal="100" workbookViewId="0">
      <selection activeCell="F24" sqref="F24"/>
    </sheetView>
  </sheetViews>
  <sheetFormatPr defaultColWidth="0" defaultRowHeight="14.4" zeroHeight="1" x14ac:dyDescent="0.3"/>
  <cols>
    <col min="1" max="1" width="7.44140625" style="68" customWidth="1"/>
    <col min="2" max="2" width="16.33203125" style="68" customWidth="1"/>
    <col min="3" max="3" width="12.5546875" style="68" customWidth="1"/>
    <col min="4" max="4" width="17.5546875" style="68" customWidth="1"/>
    <col min="5" max="5" width="20.109375" style="68" customWidth="1"/>
    <col min="6" max="6" width="7.33203125" style="68" customWidth="1"/>
    <col min="7" max="7" width="2.5546875" style="68" customWidth="1"/>
    <col min="8" max="8" width="7" style="68" customWidth="1"/>
    <col min="9" max="11" width="0" style="68" hidden="1" customWidth="1"/>
    <col min="12" max="12" width="12.88671875" style="68" hidden="1" customWidth="1"/>
    <col min="13" max="20" width="0" style="68" hidden="1" customWidth="1"/>
    <col min="21" max="16384" width="9.109375" style="68" hidden="1"/>
  </cols>
  <sheetData>
    <row r="1" spans="1:8" ht="15" x14ac:dyDescent="0.25">
      <c r="A1" s="67"/>
      <c r="B1" s="67"/>
      <c r="C1" s="67"/>
      <c r="D1" s="67"/>
      <c r="E1" s="67"/>
      <c r="F1" s="67"/>
      <c r="G1" s="67"/>
      <c r="H1" s="67"/>
    </row>
    <row r="2" spans="1:8" ht="15" x14ac:dyDescent="0.25">
      <c r="A2" s="67"/>
      <c r="B2" s="67"/>
      <c r="C2" s="67"/>
      <c r="D2" s="67"/>
      <c r="E2" s="67"/>
      <c r="F2" s="67"/>
      <c r="G2" s="67"/>
      <c r="H2" s="67"/>
    </row>
    <row r="3" spans="1:8" ht="15.75" thickBot="1" x14ac:dyDescent="0.3">
      <c r="A3" s="67"/>
      <c r="B3" s="67"/>
      <c r="C3" s="67"/>
      <c r="D3" s="67"/>
      <c r="E3" s="69"/>
      <c r="F3" s="67"/>
      <c r="G3" s="67"/>
      <c r="H3" s="67"/>
    </row>
    <row r="4" spans="1:8" ht="25.5" customHeight="1" thickBot="1" x14ac:dyDescent="0.45">
      <c r="A4" s="70"/>
      <c r="B4" s="71" t="s">
        <v>103</v>
      </c>
      <c r="C4" s="72"/>
      <c r="D4" s="72"/>
      <c r="E4" s="72"/>
      <c r="F4" s="72"/>
      <c r="G4" s="73"/>
      <c r="H4" s="73"/>
    </row>
    <row r="5" spans="1:8" ht="39.75" customHeight="1" x14ac:dyDescent="0.25">
      <c r="A5" s="77"/>
      <c r="B5" s="246" t="s">
        <v>38</v>
      </c>
      <c r="C5" s="77"/>
      <c r="D5" s="366" t="s">
        <v>94</v>
      </c>
      <c r="E5" s="367"/>
      <c r="F5" s="75"/>
      <c r="G5" s="75"/>
      <c r="H5" s="75"/>
    </row>
    <row r="6" spans="1:8" ht="66" customHeight="1" x14ac:dyDescent="0.25">
      <c r="A6" s="77"/>
      <c r="B6" s="77"/>
      <c r="C6" s="77"/>
      <c r="D6" s="206" t="s">
        <v>32</v>
      </c>
      <c r="E6" s="207" t="s">
        <v>72</v>
      </c>
      <c r="F6" s="75"/>
      <c r="G6" s="75"/>
      <c r="H6" s="75"/>
    </row>
    <row r="7" spans="1:8" ht="27.75" customHeight="1" x14ac:dyDescent="0.25">
      <c r="A7" s="77"/>
      <c r="B7" s="77"/>
      <c r="C7" s="77"/>
      <c r="D7" s="48">
        <f>'Unrounded Requirement Finder'!D7</f>
        <v>0</v>
      </c>
      <c r="E7" s="49">
        <f>ROUND(IF(D7&gt;2.7,D7,FLOOR(D7,0.05)),2)</f>
        <v>0</v>
      </c>
      <c r="F7" s="75"/>
      <c r="G7" s="75"/>
      <c r="H7" s="75"/>
    </row>
    <row r="8" spans="1:8" s="79" customFormat="1" ht="40.5" customHeight="1" thickBot="1" x14ac:dyDescent="0.3">
      <c r="A8" s="77"/>
      <c r="B8" s="77"/>
      <c r="C8" s="77"/>
      <c r="D8" s="386" t="s">
        <v>104</v>
      </c>
      <c r="E8" s="387"/>
      <c r="F8" s="78"/>
      <c r="G8" s="78"/>
      <c r="H8" s="78"/>
    </row>
    <row r="9" spans="1:8" ht="9.75" customHeight="1" thickBot="1" x14ac:dyDescent="0.45">
      <c r="A9" s="74"/>
      <c r="B9" s="75"/>
      <c r="C9" s="75"/>
      <c r="D9" s="75"/>
      <c r="E9" s="75"/>
      <c r="F9" s="75"/>
      <c r="G9" s="75"/>
      <c r="H9" s="75"/>
    </row>
    <row r="10" spans="1:8" ht="15.75" customHeight="1" thickBot="1" x14ac:dyDescent="0.35">
      <c r="A10" s="67"/>
      <c r="B10" s="399" t="s">
        <v>105</v>
      </c>
      <c r="C10" s="400"/>
      <c r="D10" s="400"/>
      <c r="E10" s="401"/>
      <c r="F10" s="67"/>
      <c r="G10" s="67"/>
      <c r="H10" s="67"/>
    </row>
    <row r="11" spans="1:8" ht="15" customHeight="1" x14ac:dyDescent="0.3">
      <c r="A11" s="67"/>
      <c r="B11" s="380" t="s">
        <v>106</v>
      </c>
      <c r="C11" s="381"/>
      <c r="D11" s="381"/>
      <c r="E11" s="382"/>
      <c r="F11" s="80"/>
      <c r="G11" s="81"/>
      <c r="H11" s="67"/>
    </row>
    <row r="12" spans="1:8" ht="15" thickBot="1" x14ac:dyDescent="0.35">
      <c r="A12" s="67"/>
      <c r="B12" s="383"/>
      <c r="C12" s="384"/>
      <c r="D12" s="384"/>
      <c r="E12" s="385"/>
      <c r="F12" s="80"/>
      <c r="G12" s="80"/>
      <c r="H12" s="67"/>
    </row>
    <row r="13" spans="1:8" ht="44.25" customHeight="1" x14ac:dyDescent="0.25">
      <c r="A13" s="67"/>
      <c r="B13" s="140" t="s">
        <v>10</v>
      </c>
      <c r="C13" s="141" t="s">
        <v>11</v>
      </c>
      <c r="D13" s="141" t="s">
        <v>12</v>
      </c>
      <c r="E13" s="142" t="s">
        <v>111</v>
      </c>
      <c r="F13" s="82"/>
      <c r="G13" s="82"/>
      <c r="H13" s="67"/>
    </row>
    <row r="14" spans="1:8" ht="15.75" customHeight="1" x14ac:dyDescent="0.3">
      <c r="A14" s="83" t="s">
        <v>13</v>
      </c>
      <c r="B14" s="143"/>
      <c r="C14" s="144"/>
      <c r="D14" s="84">
        <f t="shared" ref="D14:D23" si="0">B14*C14</f>
        <v>0</v>
      </c>
      <c r="E14" s="377"/>
      <c r="F14" s="82"/>
      <c r="G14" s="82"/>
      <c r="H14" s="67"/>
    </row>
    <row r="15" spans="1:8" x14ac:dyDescent="0.3">
      <c r="A15" s="83" t="s">
        <v>14</v>
      </c>
      <c r="B15" s="143"/>
      <c r="C15" s="144"/>
      <c r="D15" s="84">
        <f t="shared" si="0"/>
        <v>0</v>
      </c>
      <c r="E15" s="378"/>
      <c r="F15" s="82"/>
      <c r="G15" s="82"/>
      <c r="H15" s="67"/>
    </row>
    <row r="16" spans="1:8" x14ac:dyDescent="0.3">
      <c r="A16" s="83" t="s">
        <v>15</v>
      </c>
      <c r="B16" s="143"/>
      <c r="C16" s="144"/>
      <c r="D16" s="84">
        <f t="shared" si="0"/>
        <v>0</v>
      </c>
      <c r="E16" s="378"/>
      <c r="F16" s="76"/>
      <c r="G16" s="76"/>
      <c r="H16" s="67"/>
    </row>
    <row r="17" spans="1:8" x14ac:dyDescent="0.3">
      <c r="A17" s="83" t="s">
        <v>16</v>
      </c>
      <c r="B17" s="143"/>
      <c r="C17" s="144"/>
      <c r="D17" s="84">
        <f t="shared" si="0"/>
        <v>0</v>
      </c>
      <c r="E17" s="378"/>
      <c r="F17" s="76"/>
      <c r="G17" s="76"/>
      <c r="H17" s="67"/>
    </row>
    <row r="18" spans="1:8" ht="15" customHeight="1" x14ac:dyDescent="0.3">
      <c r="A18" s="83" t="s">
        <v>17</v>
      </c>
      <c r="B18" s="143"/>
      <c r="C18" s="144"/>
      <c r="D18" s="84">
        <f t="shared" si="0"/>
        <v>0</v>
      </c>
      <c r="E18" s="378"/>
      <c r="F18" s="76"/>
      <c r="G18" s="76"/>
      <c r="H18" s="67"/>
    </row>
    <row r="19" spans="1:8" ht="16.5" customHeight="1" x14ac:dyDescent="0.3">
      <c r="A19" s="83" t="s">
        <v>18</v>
      </c>
      <c r="B19" s="143"/>
      <c r="C19" s="144"/>
      <c r="D19" s="84">
        <f t="shared" si="0"/>
        <v>0</v>
      </c>
      <c r="E19" s="378"/>
      <c r="F19" s="76"/>
      <c r="G19" s="76"/>
      <c r="H19" s="67"/>
    </row>
    <row r="20" spans="1:8" ht="15" customHeight="1" x14ac:dyDescent="0.3">
      <c r="A20" s="83" t="s">
        <v>19</v>
      </c>
      <c r="B20" s="143"/>
      <c r="C20" s="144"/>
      <c r="D20" s="84">
        <f t="shared" si="0"/>
        <v>0</v>
      </c>
      <c r="E20" s="378"/>
      <c r="F20" s="76"/>
      <c r="G20" s="76"/>
      <c r="H20" s="67"/>
    </row>
    <row r="21" spans="1:8" ht="15" customHeight="1" x14ac:dyDescent="0.3">
      <c r="A21" s="83" t="s">
        <v>20</v>
      </c>
      <c r="B21" s="143"/>
      <c r="C21" s="144"/>
      <c r="D21" s="84">
        <f t="shared" si="0"/>
        <v>0</v>
      </c>
      <c r="E21" s="378"/>
      <c r="F21" s="76"/>
      <c r="G21" s="76"/>
      <c r="H21" s="67"/>
    </row>
    <row r="22" spans="1:8" ht="15" customHeight="1" x14ac:dyDescent="0.3">
      <c r="A22" s="83" t="s">
        <v>21</v>
      </c>
      <c r="B22" s="143"/>
      <c r="C22" s="144"/>
      <c r="D22" s="84">
        <f t="shared" si="0"/>
        <v>0</v>
      </c>
      <c r="E22" s="378"/>
      <c r="F22" s="76"/>
      <c r="G22" s="76"/>
      <c r="H22" s="67"/>
    </row>
    <row r="23" spans="1:8" ht="15" customHeight="1" x14ac:dyDescent="0.3">
      <c r="A23" s="83" t="s">
        <v>22</v>
      </c>
      <c r="B23" s="143"/>
      <c r="C23" s="144"/>
      <c r="D23" s="84">
        <f t="shared" si="0"/>
        <v>0</v>
      </c>
      <c r="E23" s="379"/>
      <c r="F23" s="76"/>
      <c r="G23" s="76"/>
      <c r="H23" s="67"/>
    </row>
    <row r="24" spans="1:8" ht="15" x14ac:dyDescent="0.25">
      <c r="A24" s="85" t="s">
        <v>23</v>
      </c>
      <c r="B24" s="86">
        <f>SUM(B14:B23)</f>
        <v>0</v>
      </c>
      <c r="C24" s="87"/>
      <c r="D24" s="88">
        <f>SUM(D14:D23)</f>
        <v>0</v>
      </c>
      <c r="E24" s="89">
        <f>ROUND((IF(D24=0,0,IF(B24=0,0,D24/B24))),2)</f>
        <v>0</v>
      </c>
      <c r="F24" s="90"/>
      <c r="G24" s="91"/>
      <c r="H24" s="67"/>
    </row>
    <row r="25" spans="1:8" ht="18" customHeight="1" x14ac:dyDescent="0.3">
      <c r="A25" s="85"/>
      <c r="B25" s="388" t="s">
        <v>112</v>
      </c>
      <c r="C25" s="389"/>
      <c r="D25" s="389"/>
      <c r="E25" s="390"/>
      <c r="F25" s="90"/>
      <c r="G25" s="91"/>
      <c r="H25" s="67"/>
    </row>
    <row r="26" spans="1:8" ht="21.75" customHeight="1" thickBot="1" x14ac:dyDescent="0.35">
      <c r="A26" s="85"/>
      <c r="B26" s="391"/>
      <c r="C26" s="392"/>
      <c r="D26" s="392"/>
      <c r="E26" s="393"/>
      <c r="F26" s="90"/>
      <c r="G26" s="91"/>
      <c r="H26" s="67"/>
    </row>
    <row r="27" spans="1:8" ht="9.75" customHeight="1" thickBot="1" x14ac:dyDescent="0.3">
      <c r="A27" s="85"/>
      <c r="B27" s="92"/>
      <c r="C27" s="93"/>
      <c r="D27" s="94"/>
      <c r="E27" s="90"/>
      <c r="F27" s="90"/>
      <c r="G27" s="91"/>
      <c r="H27" s="67"/>
    </row>
    <row r="28" spans="1:8" ht="15" customHeight="1" x14ac:dyDescent="0.3">
      <c r="A28" s="67"/>
      <c r="B28" s="67"/>
      <c r="C28" s="67"/>
      <c r="D28" s="394" t="s">
        <v>107</v>
      </c>
      <c r="E28" s="395"/>
      <c r="F28" s="90"/>
      <c r="G28" s="91"/>
      <c r="H28" s="67"/>
    </row>
    <row r="29" spans="1:8" ht="15.75" customHeight="1" x14ac:dyDescent="0.3">
      <c r="A29" s="67"/>
      <c r="B29" s="67"/>
      <c r="C29" s="95"/>
      <c r="D29" s="396"/>
      <c r="E29" s="397"/>
      <c r="F29" s="90"/>
      <c r="G29" s="91"/>
      <c r="H29" s="67"/>
    </row>
    <row r="30" spans="1:8" ht="18.75" customHeight="1" thickBot="1" x14ac:dyDescent="0.3">
      <c r="A30" s="67"/>
      <c r="B30" s="95"/>
      <c r="C30" s="95"/>
      <c r="D30" s="398">
        <f>IF(E24=0,0,IF(E7-E24&lt;=0,0,E7-E24))</f>
        <v>0</v>
      </c>
      <c r="E30" s="372"/>
      <c r="F30" s="90"/>
      <c r="G30" s="91"/>
      <c r="H30" s="67"/>
    </row>
    <row r="31" spans="1:8" ht="10.5" customHeight="1" thickBot="1" x14ac:dyDescent="0.3">
      <c r="A31" s="67"/>
      <c r="B31" s="95"/>
      <c r="C31" s="95"/>
      <c r="D31" s="94"/>
      <c r="E31" s="90"/>
      <c r="F31" s="90"/>
      <c r="G31" s="91"/>
      <c r="H31" s="67"/>
    </row>
    <row r="32" spans="1:8" ht="15.75" customHeight="1" x14ac:dyDescent="0.3">
      <c r="A32" s="67"/>
      <c r="B32" s="95"/>
      <c r="C32" s="95"/>
      <c r="D32" s="373" t="s">
        <v>108</v>
      </c>
      <c r="E32" s="374"/>
      <c r="F32" s="90"/>
      <c r="G32" s="91"/>
      <c r="H32" s="67"/>
    </row>
    <row r="33" spans="1:8" ht="15.75" customHeight="1" x14ac:dyDescent="0.3">
      <c r="A33" s="67"/>
      <c r="B33" s="67"/>
      <c r="C33" s="67"/>
      <c r="D33" s="375"/>
      <c r="E33" s="376"/>
      <c r="F33" s="90"/>
      <c r="G33" s="91"/>
      <c r="H33" s="67"/>
    </row>
    <row r="34" spans="1:8" ht="15.75" thickBot="1" x14ac:dyDescent="0.3">
      <c r="A34" s="67"/>
      <c r="B34" s="67"/>
      <c r="C34" s="67"/>
      <c r="D34" s="371">
        <f>IF(E24=0,0,IF(D30&gt;0.1,E24+0.1,IF(D30=0,"No price increase necessary",E24+D30)))</f>
        <v>0</v>
      </c>
      <c r="E34" s="372"/>
      <c r="F34" s="90"/>
      <c r="G34" s="67"/>
      <c r="H34" s="96"/>
    </row>
    <row r="35" spans="1:8" ht="15.75" thickBot="1" x14ac:dyDescent="0.3">
      <c r="A35" s="67"/>
      <c r="B35" s="67"/>
      <c r="C35" s="67"/>
      <c r="D35" s="94"/>
      <c r="E35" s="90"/>
      <c r="F35" s="90"/>
      <c r="G35" s="67"/>
      <c r="H35" s="96"/>
    </row>
    <row r="36" spans="1:8" ht="15.75" customHeight="1" x14ac:dyDescent="0.3">
      <c r="A36" s="67"/>
      <c r="B36" s="67"/>
      <c r="C36" s="67"/>
      <c r="D36" s="413" t="s">
        <v>109</v>
      </c>
      <c r="E36" s="414"/>
      <c r="F36" s="90"/>
      <c r="G36" s="97"/>
      <c r="H36" s="96"/>
    </row>
    <row r="37" spans="1:8" ht="15.75" customHeight="1" x14ac:dyDescent="0.3">
      <c r="A37" s="67"/>
      <c r="B37" s="67"/>
      <c r="C37" s="67"/>
      <c r="D37" s="415"/>
      <c r="E37" s="416"/>
      <c r="F37" s="90"/>
      <c r="G37" s="97"/>
      <c r="H37" s="96"/>
    </row>
    <row r="38" spans="1:8" ht="15.75" thickBot="1" x14ac:dyDescent="0.3">
      <c r="A38" s="67"/>
      <c r="B38" s="67"/>
      <c r="C38" s="67"/>
      <c r="D38" s="371">
        <f>IF(D30&gt;0.1,D30-0.1,0)</f>
        <v>0</v>
      </c>
      <c r="E38" s="372"/>
      <c r="F38" s="90"/>
      <c r="G38" s="97"/>
      <c r="H38" s="96"/>
    </row>
    <row r="39" spans="1:8" ht="15.75" thickBot="1" x14ac:dyDescent="0.3">
      <c r="A39" s="67"/>
      <c r="B39" s="98"/>
      <c r="C39" s="67"/>
      <c r="D39" s="94"/>
      <c r="E39" s="90"/>
      <c r="F39" s="90"/>
      <c r="G39" s="97"/>
      <c r="H39" s="96"/>
    </row>
    <row r="40" spans="1:8" x14ac:dyDescent="0.3">
      <c r="A40" s="67"/>
      <c r="B40" s="98"/>
      <c r="C40" s="67"/>
      <c r="D40" s="413" t="s">
        <v>110</v>
      </c>
      <c r="E40" s="414"/>
      <c r="F40" s="90"/>
      <c r="G40" s="97"/>
      <c r="H40" s="96"/>
    </row>
    <row r="41" spans="1:8" x14ac:dyDescent="0.3">
      <c r="A41" s="67"/>
      <c r="B41" s="98"/>
      <c r="C41" s="67"/>
      <c r="D41" s="415"/>
      <c r="E41" s="416"/>
      <c r="F41" s="90"/>
      <c r="G41" s="97"/>
      <c r="H41" s="96"/>
    </row>
    <row r="42" spans="1:8" ht="15.75" thickBot="1" x14ac:dyDescent="0.3">
      <c r="A42" s="417" t="s">
        <v>141</v>
      </c>
      <c r="B42" s="417"/>
      <c r="C42" s="283"/>
      <c r="D42" s="371">
        <f>IF(E24=0,0,IF(D38&gt;0,0,IF(D30&gt;0,0,E24-E7)))</f>
        <v>0</v>
      </c>
      <c r="E42" s="372"/>
      <c r="F42" s="90"/>
      <c r="G42" s="97"/>
      <c r="H42" s="96"/>
    </row>
    <row r="43" spans="1:8" ht="15" x14ac:dyDescent="0.25">
      <c r="A43" s="67"/>
      <c r="B43" s="67"/>
      <c r="C43" s="67"/>
      <c r="D43" s="67"/>
      <c r="E43" s="67"/>
      <c r="F43" s="99"/>
      <c r="G43" s="97"/>
      <c r="H43" s="96"/>
    </row>
    <row r="44" spans="1:8" ht="25.5" customHeight="1" x14ac:dyDescent="0.4">
      <c r="A44" s="100"/>
      <c r="B44" s="100" t="s">
        <v>35</v>
      </c>
      <c r="C44" s="101"/>
      <c r="D44" s="101"/>
      <c r="E44" s="101"/>
      <c r="F44" s="101"/>
      <c r="G44" s="101"/>
      <c r="H44" s="101"/>
    </row>
    <row r="45" spans="1:8" ht="15.75" thickBot="1" x14ac:dyDescent="0.3">
      <c r="A45" s="67"/>
      <c r="B45" s="67"/>
      <c r="C45" s="67"/>
      <c r="D45" s="67"/>
      <c r="E45" s="67"/>
      <c r="F45" s="67"/>
      <c r="G45" s="97"/>
      <c r="H45" s="96"/>
    </row>
    <row r="46" spans="1:8" ht="15.75" thickBot="1" x14ac:dyDescent="0.3">
      <c r="A46" s="403" t="s">
        <v>9</v>
      </c>
      <c r="B46" s="404"/>
      <c r="C46" s="404"/>
      <c r="D46" s="404"/>
      <c r="E46" s="404"/>
      <c r="F46" s="405"/>
      <c r="G46" s="97"/>
      <c r="H46" s="96"/>
    </row>
    <row r="47" spans="1:8" x14ac:dyDescent="0.3">
      <c r="A47" s="406" t="s">
        <v>26</v>
      </c>
      <c r="B47" s="407"/>
      <c r="C47" s="407"/>
      <c r="D47" s="407"/>
      <c r="E47" s="407"/>
      <c r="F47" s="408"/>
      <c r="G47" s="97"/>
      <c r="H47" s="96"/>
    </row>
    <row r="48" spans="1:8" ht="15" thickBot="1" x14ac:dyDescent="0.35">
      <c r="A48" s="409"/>
      <c r="B48" s="410"/>
      <c r="C48" s="410"/>
      <c r="D48" s="410"/>
      <c r="E48" s="410"/>
      <c r="F48" s="411"/>
      <c r="G48" s="97"/>
      <c r="H48" s="96"/>
    </row>
    <row r="49" spans="1:8" ht="30" x14ac:dyDescent="0.25">
      <c r="A49" s="102"/>
      <c r="B49" s="146" t="s">
        <v>10</v>
      </c>
      <c r="C49" s="147" t="s">
        <v>11</v>
      </c>
      <c r="D49" s="147" t="s">
        <v>12</v>
      </c>
      <c r="E49" s="142" t="s">
        <v>27</v>
      </c>
      <c r="F49" s="103"/>
      <c r="G49" s="97"/>
      <c r="H49" s="96"/>
    </row>
    <row r="50" spans="1:8" x14ac:dyDescent="0.3">
      <c r="A50" s="104" t="s">
        <v>13</v>
      </c>
      <c r="B50" s="143"/>
      <c r="C50" s="144"/>
      <c r="D50" s="105">
        <f t="shared" ref="D50:D59" si="1">B50*C50</f>
        <v>0</v>
      </c>
      <c r="E50" s="418"/>
      <c r="F50" s="103"/>
      <c r="G50" s="97"/>
      <c r="H50" s="96"/>
    </row>
    <row r="51" spans="1:8" x14ac:dyDescent="0.3">
      <c r="A51" s="104" t="s">
        <v>14</v>
      </c>
      <c r="B51" s="143"/>
      <c r="C51" s="144"/>
      <c r="D51" s="105">
        <f t="shared" si="1"/>
        <v>0</v>
      </c>
      <c r="E51" s="419"/>
      <c r="F51" s="103"/>
      <c r="G51" s="97"/>
      <c r="H51" s="96"/>
    </row>
    <row r="52" spans="1:8" x14ac:dyDescent="0.3">
      <c r="A52" s="104" t="s">
        <v>15</v>
      </c>
      <c r="B52" s="143"/>
      <c r="C52" s="144"/>
      <c r="D52" s="105">
        <f t="shared" si="1"/>
        <v>0</v>
      </c>
      <c r="E52" s="419"/>
      <c r="F52" s="103"/>
      <c r="G52" s="97"/>
      <c r="H52" s="96"/>
    </row>
    <row r="53" spans="1:8" x14ac:dyDescent="0.3">
      <c r="A53" s="104" t="s">
        <v>16</v>
      </c>
      <c r="B53" s="143"/>
      <c r="C53" s="144"/>
      <c r="D53" s="105">
        <f t="shared" si="1"/>
        <v>0</v>
      </c>
      <c r="E53" s="419"/>
      <c r="F53" s="103"/>
      <c r="G53" s="97"/>
      <c r="H53" s="96"/>
    </row>
    <row r="54" spans="1:8" x14ac:dyDescent="0.3">
      <c r="A54" s="104" t="s">
        <v>17</v>
      </c>
      <c r="B54" s="143"/>
      <c r="C54" s="144"/>
      <c r="D54" s="105">
        <f t="shared" si="1"/>
        <v>0</v>
      </c>
      <c r="E54" s="419"/>
      <c r="F54" s="103"/>
      <c r="G54" s="97"/>
      <c r="H54" s="96"/>
    </row>
    <row r="55" spans="1:8" x14ac:dyDescent="0.3">
      <c r="A55" s="104" t="s">
        <v>18</v>
      </c>
      <c r="B55" s="143"/>
      <c r="C55" s="144"/>
      <c r="D55" s="105">
        <f t="shared" si="1"/>
        <v>0</v>
      </c>
      <c r="E55" s="419"/>
      <c r="F55" s="103"/>
      <c r="G55" s="97"/>
      <c r="H55" s="96"/>
    </row>
    <row r="56" spans="1:8" x14ac:dyDescent="0.3">
      <c r="A56" s="104" t="s">
        <v>19</v>
      </c>
      <c r="B56" s="143"/>
      <c r="C56" s="144"/>
      <c r="D56" s="105">
        <f t="shared" si="1"/>
        <v>0</v>
      </c>
      <c r="E56" s="419"/>
      <c r="F56" s="103"/>
      <c r="G56" s="97"/>
      <c r="H56" s="96"/>
    </row>
    <row r="57" spans="1:8" x14ac:dyDescent="0.3">
      <c r="A57" s="104" t="s">
        <v>20</v>
      </c>
      <c r="B57" s="143"/>
      <c r="C57" s="144"/>
      <c r="D57" s="105">
        <f t="shared" si="1"/>
        <v>0</v>
      </c>
      <c r="E57" s="419"/>
      <c r="F57" s="103"/>
      <c r="G57" s="97"/>
      <c r="H57" s="96"/>
    </row>
    <row r="58" spans="1:8" x14ac:dyDescent="0.3">
      <c r="A58" s="104" t="s">
        <v>21</v>
      </c>
      <c r="B58" s="143"/>
      <c r="C58" s="144"/>
      <c r="D58" s="84">
        <f t="shared" si="1"/>
        <v>0</v>
      </c>
      <c r="E58" s="419"/>
      <c r="F58" s="103"/>
      <c r="G58" s="97"/>
      <c r="H58" s="96"/>
    </row>
    <row r="59" spans="1:8" x14ac:dyDescent="0.3">
      <c r="A59" s="104" t="s">
        <v>22</v>
      </c>
      <c r="B59" s="143"/>
      <c r="C59" s="144"/>
      <c r="D59" s="84">
        <f t="shared" si="1"/>
        <v>0</v>
      </c>
      <c r="E59" s="420"/>
      <c r="F59" s="103"/>
      <c r="G59" s="97"/>
      <c r="H59" s="96"/>
    </row>
    <row r="60" spans="1:8" ht="15" thickBot="1" x14ac:dyDescent="0.35">
      <c r="A60" s="106" t="s">
        <v>23</v>
      </c>
      <c r="B60" s="107">
        <f>SUM(B50:B59)</f>
        <v>0</v>
      </c>
      <c r="C60" s="108"/>
      <c r="D60" s="109">
        <f>SUM(D50:D59)</f>
        <v>0</v>
      </c>
      <c r="E60" s="110">
        <f>(IF(D60=0,0,IF(B60=0,0,D60/B60)))</f>
        <v>0</v>
      </c>
      <c r="F60" s="103"/>
      <c r="G60" s="97"/>
      <c r="H60" s="96"/>
    </row>
    <row r="61" spans="1:8" ht="15" thickBot="1" x14ac:dyDescent="0.35">
      <c r="A61" s="111"/>
      <c r="B61" s="112"/>
      <c r="C61" s="112"/>
      <c r="D61" s="112"/>
      <c r="E61" s="113">
        <f>ROUND(E60,2)</f>
        <v>0</v>
      </c>
      <c r="F61" s="114"/>
      <c r="G61" s="97"/>
      <c r="H61" s="96"/>
    </row>
    <row r="62" spans="1:8" ht="15" thickBot="1" x14ac:dyDescent="0.35">
      <c r="A62" s="111"/>
      <c r="B62" s="412"/>
      <c r="C62" s="412"/>
      <c r="D62" s="115"/>
      <c r="E62" s="112"/>
      <c r="F62" s="114"/>
      <c r="G62" s="97"/>
      <c r="H62" s="96"/>
    </row>
    <row r="63" spans="1:8" ht="19.5" customHeight="1" x14ac:dyDescent="0.3">
      <c r="A63" s="402" t="s">
        <v>25</v>
      </c>
      <c r="B63" s="402"/>
      <c r="C63" s="402"/>
      <c r="D63" s="402"/>
      <c r="E63" s="402"/>
      <c r="F63" s="402"/>
      <c r="G63" s="402"/>
      <c r="H63" s="402"/>
    </row>
    <row r="64" spans="1:8" ht="19.5" customHeight="1" x14ac:dyDescent="0.3">
      <c r="A64" s="402"/>
      <c r="B64" s="402"/>
      <c r="C64" s="402"/>
      <c r="D64" s="402"/>
      <c r="E64" s="402"/>
      <c r="F64" s="402"/>
      <c r="G64" s="402"/>
      <c r="H64" s="402"/>
    </row>
    <row r="65" spans="1:8" x14ac:dyDescent="0.3">
      <c r="A65" s="67"/>
      <c r="B65" s="67"/>
      <c r="C65" s="67"/>
      <c r="D65" s="67"/>
      <c r="E65" s="67"/>
      <c r="F65" s="67"/>
      <c r="G65" s="67"/>
      <c r="H65" s="67"/>
    </row>
    <row r="66" spans="1:8" ht="15" hidden="1" x14ac:dyDescent="0.25"/>
    <row r="67" spans="1:8" ht="15" hidden="1" x14ac:dyDescent="0.25"/>
    <row r="68" spans="1:8" ht="15" hidden="1" x14ac:dyDescent="0.25"/>
    <row r="69" spans="1:8" ht="15" hidden="1" x14ac:dyDescent="0.25"/>
    <row r="70" spans="1:8" ht="15" hidden="1" x14ac:dyDescent="0.25"/>
    <row r="71" spans="1:8" ht="15" hidden="1" x14ac:dyDescent="0.25"/>
    <row r="72" spans="1:8" ht="15" hidden="1" x14ac:dyDescent="0.25"/>
    <row r="73" spans="1:8" ht="15" hidden="1" x14ac:dyDescent="0.25"/>
    <row r="74" spans="1:8" ht="15" hidden="1" x14ac:dyDescent="0.25"/>
    <row r="75" spans="1:8" ht="15" hidden="1" x14ac:dyDescent="0.25"/>
    <row r="76" spans="1:8" ht="15" hidden="1" x14ac:dyDescent="0.25"/>
    <row r="77" spans="1:8" ht="15" hidden="1" x14ac:dyDescent="0.25"/>
    <row r="78" spans="1:8" ht="15" hidden="1" x14ac:dyDescent="0.25"/>
    <row r="79" spans="1:8" ht="15" hidden="1" x14ac:dyDescent="0.25"/>
    <row r="80" spans="1:8"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sheetData>
  <sheetProtection password="CC30" sheet="1" objects="1" scenarios="1"/>
  <mergeCells count="20">
    <mergeCell ref="A63:H64"/>
    <mergeCell ref="A46:F46"/>
    <mergeCell ref="A47:F48"/>
    <mergeCell ref="B62:C62"/>
    <mergeCell ref="D36:E37"/>
    <mergeCell ref="D38:E38"/>
    <mergeCell ref="D40:E41"/>
    <mergeCell ref="D42:E42"/>
    <mergeCell ref="A42:C42"/>
    <mergeCell ref="E50:E59"/>
    <mergeCell ref="D34:E34"/>
    <mergeCell ref="D32:E33"/>
    <mergeCell ref="E14:E23"/>
    <mergeCell ref="B11:E12"/>
    <mergeCell ref="D5:E5"/>
    <mergeCell ref="D8:E8"/>
    <mergeCell ref="B25:E26"/>
    <mergeCell ref="D28:E29"/>
    <mergeCell ref="D30:E30"/>
    <mergeCell ref="B10:E10"/>
  </mergeCells>
  <hyperlinks>
    <hyperlink ref="A42:C42" location="'SY 2015-2016 REPORT'!A1" display="Go to SY2015-2016 Report"/>
    <hyperlink ref="B5" location="Instructions!A1" display="Go to Instructions"/>
  </hyperlinks>
  <pageMargins left="0.4" right="0.4" top="0.5" bottom="0.5" header="0.55000000000000004" footer="0.55000000000000004"/>
  <pageSetup scale="65" orientation="portrait" r:id="rId1"/>
  <ignoredErrors>
    <ignoredError sqref="A14:A23 A50:A5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85"/>
  <sheetViews>
    <sheetView showGridLines="0" topLeftCell="A15" zoomScaleNormal="100" workbookViewId="0">
      <selection activeCell="E30" sqref="E30"/>
    </sheetView>
  </sheetViews>
  <sheetFormatPr defaultColWidth="0" defaultRowHeight="15" customHeight="1" zeroHeight="1" x14ac:dyDescent="0.3"/>
  <cols>
    <col min="1" max="1" width="14.109375" style="68" customWidth="1"/>
    <col min="2" max="2" width="6" style="68" customWidth="1"/>
    <col min="3" max="3" width="17.5546875" style="68" customWidth="1"/>
    <col min="4" max="4" width="27.88671875" style="68" customWidth="1"/>
    <col min="5" max="5" width="29.88671875" style="68" customWidth="1"/>
    <col min="6" max="6" width="17.6640625" style="68" customWidth="1"/>
    <col min="7" max="16384" width="9.109375" style="68" hidden="1"/>
  </cols>
  <sheetData>
    <row r="1" spans="1:6" x14ac:dyDescent="0.25">
      <c r="A1" s="67"/>
      <c r="B1" s="67"/>
      <c r="C1" s="67"/>
      <c r="D1" s="67"/>
      <c r="E1" s="67"/>
      <c r="F1" s="67"/>
    </row>
    <row r="2" spans="1:6" x14ac:dyDescent="0.25">
      <c r="A2" s="67"/>
      <c r="B2" s="67"/>
      <c r="C2" s="67"/>
      <c r="D2" s="67"/>
      <c r="E2" s="67"/>
      <c r="F2" s="67"/>
    </row>
    <row r="3" spans="1:6" ht="15.75" thickBot="1" x14ac:dyDescent="0.3">
      <c r="A3" s="67"/>
      <c r="B3" s="67"/>
      <c r="C3" s="67"/>
      <c r="D3" s="67"/>
      <c r="E3" s="67"/>
      <c r="F3" s="67"/>
    </row>
    <row r="4" spans="1:6" s="101" customFormat="1" ht="27" thickBot="1" x14ac:dyDescent="0.45">
      <c r="A4" s="117" t="s">
        <v>114</v>
      </c>
      <c r="B4" s="117"/>
      <c r="C4" s="117"/>
      <c r="D4" s="117"/>
      <c r="E4" s="117"/>
      <c r="F4" s="117"/>
    </row>
    <row r="5" spans="1:6" s="99" customFormat="1" ht="33.75" customHeight="1" x14ac:dyDescent="0.4">
      <c r="A5" s="439" t="s">
        <v>38</v>
      </c>
      <c r="B5" s="439"/>
      <c r="C5" s="440"/>
      <c r="D5" s="366" t="s">
        <v>94</v>
      </c>
      <c r="E5" s="367"/>
      <c r="F5" s="120"/>
    </row>
    <row r="6" spans="1:6" s="99" customFormat="1" ht="55.5" customHeight="1" x14ac:dyDescent="0.4">
      <c r="A6" s="120"/>
      <c r="B6" s="120"/>
      <c r="C6" s="120"/>
      <c r="D6" s="206" t="s">
        <v>32</v>
      </c>
      <c r="E6" s="207" t="s">
        <v>74</v>
      </c>
      <c r="F6" s="120"/>
    </row>
    <row r="7" spans="1:6" s="101" customFormat="1" ht="29.25" customHeight="1" x14ac:dyDescent="0.4">
      <c r="A7" s="120"/>
      <c r="B7" s="120"/>
      <c r="C7" s="120"/>
      <c r="D7" s="48">
        <f>'Unrounded Requirement Finder'!D7</f>
        <v>0</v>
      </c>
      <c r="E7" s="49">
        <f>ROUND(IF(D7&gt;2.7,D7,FLOOR(D7,0.05)),2)</f>
        <v>0</v>
      </c>
      <c r="F7" s="120"/>
    </row>
    <row r="8" spans="1:6" s="101" customFormat="1" ht="39" customHeight="1" thickBot="1" x14ac:dyDescent="0.45">
      <c r="A8" s="120"/>
      <c r="B8" s="120"/>
      <c r="C8" s="120"/>
      <c r="D8" s="386" t="s">
        <v>104</v>
      </c>
      <c r="E8" s="387"/>
      <c r="F8" s="120"/>
    </row>
    <row r="9" spans="1:6" s="101" customFormat="1" ht="9" customHeight="1" thickBot="1" x14ac:dyDescent="0.45">
      <c r="A9" s="120"/>
      <c r="B9" s="120"/>
      <c r="C9" s="120"/>
      <c r="D9" s="151"/>
      <c r="E9" s="152"/>
      <c r="F9" s="120"/>
    </row>
    <row r="10" spans="1:6" s="101" customFormat="1" ht="18" customHeight="1" x14ac:dyDescent="0.4">
      <c r="A10" s="120"/>
      <c r="B10" s="120"/>
      <c r="C10" s="120"/>
      <c r="D10" s="435" t="s">
        <v>58</v>
      </c>
      <c r="E10" s="436"/>
      <c r="F10" s="120"/>
    </row>
    <row r="11" spans="1:6" s="101" customFormat="1" ht="72" customHeight="1" x14ac:dyDescent="0.4">
      <c r="A11" s="120"/>
      <c r="B11" s="120"/>
      <c r="C11" s="120"/>
      <c r="D11" s="437" t="s">
        <v>203</v>
      </c>
      <c r="E11" s="438"/>
      <c r="F11" s="120"/>
    </row>
    <row r="12" spans="1:6" s="101" customFormat="1" ht="31.5" customHeight="1" thickBot="1" x14ac:dyDescent="0.45">
      <c r="A12" s="120"/>
      <c r="B12" s="120"/>
      <c r="C12" s="173"/>
      <c r="D12" s="169"/>
      <c r="E12" s="218" t="s">
        <v>113</v>
      </c>
      <c r="F12" s="120"/>
    </row>
    <row r="13" spans="1:6" s="99" customFormat="1" ht="10.5" customHeight="1" thickBot="1" x14ac:dyDescent="0.45">
      <c r="A13" s="120"/>
      <c r="B13" s="120"/>
      <c r="C13" s="120"/>
      <c r="D13" s="47"/>
      <c r="E13" s="47"/>
      <c r="F13" s="120"/>
    </row>
    <row r="14" spans="1:6" ht="16.5" thickBot="1" x14ac:dyDescent="0.3">
      <c r="A14" s="67"/>
      <c r="B14" s="67"/>
      <c r="C14" s="422" t="s">
        <v>115</v>
      </c>
      <c r="D14" s="423"/>
      <c r="E14" s="424"/>
      <c r="F14" s="67"/>
    </row>
    <row r="15" spans="1:6" ht="38.25" customHeight="1" thickBot="1" x14ac:dyDescent="0.3">
      <c r="A15" s="56"/>
      <c r="B15" s="56"/>
      <c r="C15" s="425" t="s">
        <v>204</v>
      </c>
      <c r="D15" s="426"/>
      <c r="E15" s="427"/>
      <c r="F15" s="67"/>
    </row>
    <row r="16" spans="1:6" ht="46.5" customHeight="1" x14ac:dyDescent="0.3">
      <c r="A16" s="121"/>
      <c r="B16" s="121"/>
      <c r="C16" s="145" t="s">
        <v>205</v>
      </c>
      <c r="D16" s="159" t="s">
        <v>116</v>
      </c>
      <c r="E16" s="160" t="s">
        <v>117</v>
      </c>
      <c r="F16" s="434"/>
    </row>
    <row r="17" spans="1:6" ht="34.5" customHeight="1" x14ac:dyDescent="0.3">
      <c r="A17" s="121"/>
      <c r="B17" s="121"/>
      <c r="C17" s="244"/>
      <c r="D17" s="161">
        <f>IF(D7=0,0,IF(D12="",0,IF(AND(D12&gt;2.7,E7-D12&lt;0),0,IF(AND(D12&gt;2.7,E7-D12&gt;0),E7-D12,IF(AND(D12&lt;=2.7,E7-D12&lt;0),0,E7-D12)))))</f>
        <v>0</v>
      </c>
      <c r="E17" s="162">
        <f>C17*D17</f>
        <v>0</v>
      </c>
      <c r="F17" s="434"/>
    </row>
    <row r="18" spans="1:6" ht="15" customHeight="1" x14ac:dyDescent="0.3">
      <c r="A18" s="121"/>
      <c r="B18" s="121"/>
      <c r="C18" s="428" t="s">
        <v>124</v>
      </c>
      <c r="D18" s="429"/>
      <c r="E18" s="430"/>
      <c r="F18" s="122"/>
    </row>
    <row r="19" spans="1:6" ht="15" customHeight="1" thickBot="1" x14ac:dyDescent="0.35">
      <c r="A19" s="121"/>
      <c r="B19" s="121"/>
      <c r="C19" s="431"/>
      <c r="D19" s="432"/>
      <c r="E19" s="433"/>
      <c r="F19" s="122"/>
    </row>
    <row r="20" spans="1:6" ht="15" customHeight="1" x14ac:dyDescent="0.25">
      <c r="A20" s="121"/>
      <c r="B20" s="121"/>
      <c r="C20" s="123"/>
      <c r="E20" s="124"/>
      <c r="F20" s="122"/>
    </row>
    <row r="21" spans="1:6" ht="15.75" thickBot="1" x14ac:dyDescent="0.3">
      <c r="A21" s="121"/>
      <c r="B21" s="121"/>
      <c r="D21" s="121"/>
      <c r="E21" s="127"/>
      <c r="F21" s="122"/>
    </row>
    <row r="22" spans="1:6" ht="60" x14ac:dyDescent="0.25">
      <c r="A22" s="67"/>
      <c r="B22" s="67"/>
      <c r="C22" s="129"/>
      <c r="D22" s="167" t="s">
        <v>119</v>
      </c>
      <c r="E22" s="168" t="s">
        <v>118</v>
      </c>
      <c r="F22" s="128"/>
    </row>
    <row r="23" spans="1:6" ht="24.75" customHeight="1" thickBot="1" x14ac:dyDescent="0.3">
      <c r="A23" s="67"/>
      <c r="B23" s="67"/>
      <c r="C23" s="129"/>
      <c r="D23" s="169"/>
      <c r="E23" s="170">
        <f>IF((E17-D23)&lt;0,0,E17-D23)</f>
        <v>0</v>
      </c>
      <c r="F23" s="69"/>
    </row>
    <row r="24" spans="1:6" ht="24.75" customHeight="1" thickBot="1" x14ac:dyDescent="0.3">
      <c r="A24" s="67"/>
      <c r="B24" s="67"/>
      <c r="C24" s="129"/>
      <c r="D24" s="243"/>
      <c r="E24" s="242"/>
      <c r="F24" s="69"/>
    </row>
    <row r="25" spans="1:6" ht="45.75" customHeight="1" x14ac:dyDescent="0.25">
      <c r="A25" s="125"/>
      <c r="B25" s="125"/>
      <c r="C25" s="126"/>
      <c r="D25" s="163" t="s">
        <v>120</v>
      </c>
      <c r="E25" s="164" t="s">
        <v>121</v>
      </c>
      <c r="F25" s="122"/>
    </row>
    <row r="26" spans="1:6" ht="19.5" customHeight="1" thickBot="1" x14ac:dyDescent="0.3">
      <c r="A26" s="121"/>
      <c r="B26" s="121"/>
      <c r="C26" s="121"/>
      <c r="D26" s="165">
        <f>IF(D17&gt;0.1,0.1,D17)</f>
        <v>0</v>
      </c>
      <c r="E26" s="166">
        <f>IF(E23&lt;(D26*C17),E23,D26*C17)</f>
        <v>0</v>
      </c>
      <c r="F26" s="122"/>
    </row>
    <row r="27" spans="1:6" ht="15.75" thickBot="1" x14ac:dyDescent="0.3">
      <c r="A27" s="67"/>
      <c r="B27" s="67"/>
      <c r="C27" s="129"/>
      <c r="D27" s="129"/>
      <c r="E27" s="130"/>
      <c r="F27" s="67"/>
    </row>
    <row r="28" spans="1:6" ht="45" x14ac:dyDescent="0.25">
      <c r="A28" s="67"/>
      <c r="B28" s="67"/>
      <c r="C28" s="129"/>
      <c r="E28" s="172" t="s">
        <v>122</v>
      </c>
      <c r="F28" s="131"/>
    </row>
    <row r="29" spans="1:6" ht="19.5" customHeight="1" thickBot="1" x14ac:dyDescent="0.3">
      <c r="A29" s="67"/>
      <c r="B29" s="67"/>
      <c r="C29" s="129"/>
      <c r="D29" s="67"/>
      <c r="E29" s="171">
        <f>IF((E26&gt;E23),0,E23-E26)</f>
        <v>0</v>
      </c>
      <c r="F29" s="213"/>
    </row>
    <row r="30" spans="1:6" ht="15.75" thickBot="1" x14ac:dyDescent="0.3">
      <c r="A30" s="67"/>
      <c r="B30" s="67"/>
      <c r="C30" s="129"/>
      <c r="D30" s="67"/>
      <c r="E30" s="130"/>
      <c r="F30" s="69"/>
    </row>
    <row r="31" spans="1:6" ht="30" x14ac:dyDescent="0.25">
      <c r="A31" s="67"/>
      <c r="B31" s="67"/>
      <c r="C31" s="67"/>
      <c r="D31" s="69"/>
      <c r="E31" s="172" t="s">
        <v>123</v>
      </c>
      <c r="F31" s="67"/>
    </row>
    <row r="32" spans="1:6" ht="15.75" thickBot="1" x14ac:dyDescent="0.3">
      <c r="A32" s="67"/>
      <c r="B32" s="67"/>
      <c r="C32" s="67"/>
      <c r="D32" s="67"/>
      <c r="E32" s="171">
        <f>IF((D23-E17)&lt;0,0,(D23-E17))</f>
        <v>0</v>
      </c>
      <c r="F32" s="67"/>
    </row>
    <row r="33" spans="1:6" x14ac:dyDescent="0.25">
      <c r="A33" s="67"/>
      <c r="B33" s="67"/>
      <c r="C33" s="417" t="s">
        <v>126</v>
      </c>
      <c r="D33" s="417"/>
      <c r="E33" s="67"/>
      <c r="F33" s="67"/>
    </row>
    <row r="34" spans="1:6" ht="14.4" x14ac:dyDescent="0.3">
      <c r="A34" s="421" t="s">
        <v>125</v>
      </c>
      <c r="B34" s="421"/>
      <c r="C34" s="421"/>
      <c r="D34" s="421"/>
      <c r="E34" s="421"/>
      <c r="F34" s="421"/>
    </row>
    <row r="35" spans="1:6" ht="14.4" x14ac:dyDescent="0.3">
      <c r="A35" s="421"/>
      <c r="B35" s="421"/>
      <c r="C35" s="421"/>
      <c r="D35" s="421"/>
      <c r="E35" s="421"/>
      <c r="F35" s="421"/>
    </row>
    <row r="36" spans="1:6" ht="14.4" x14ac:dyDescent="0.3">
      <c r="A36" s="421"/>
      <c r="B36" s="421"/>
      <c r="C36" s="421"/>
      <c r="D36" s="421"/>
      <c r="E36" s="421"/>
      <c r="F36" s="421"/>
    </row>
    <row r="37" spans="1:6" ht="14.4" x14ac:dyDescent="0.3">
      <c r="A37" s="67"/>
      <c r="B37" s="67"/>
      <c r="C37" s="67"/>
      <c r="D37" s="67"/>
      <c r="E37" s="67"/>
      <c r="F37" s="67"/>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3">
      <c r="F82" s="68" t="s">
        <v>218</v>
      </c>
    </row>
    <row r="83" spans="6:6" ht="15" customHeight="1" x14ac:dyDescent="0.3"/>
    <row r="84" spans="6:6" ht="15" customHeight="1" x14ac:dyDescent="0.3"/>
    <row r="85" spans="6:6" ht="15" customHeight="1" x14ac:dyDescent="0.3"/>
  </sheetData>
  <sheetProtection password="CC30" sheet="1" objects="1" scenarios="1"/>
  <mergeCells count="11">
    <mergeCell ref="A34:F36"/>
    <mergeCell ref="C14:E14"/>
    <mergeCell ref="C15:E15"/>
    <mergeCell ref="C18:E19"/>
    <mergeCell ref="D5:E5"/>
    <mergeCell ref="D8:E8"/>
    <mergeCell ref="F16:F17"/>
    <mergeCell ref="D10:E10"/>
    <mergeCell ref="D11:E11"/>
    <mergeCell ref="C33:D33"/>
    <mergeCell ref="A5:C5"/>
  </mergeCells>
  <hyperlinks>
    <hyperlink ref="E12" location="'SY 14-15 Price Calculator'!A1" display="Click here to determine SY2014-2015 weighted average price"/>
    <hyperlink ref="C33:D33" location="'SY 2015-2016 REPORT'!A1" display="Go to SY 2015-2016 REPORT"/>
    <hyperlink ref="A5:C5" location="Instructions!A1" display="Go to Instructions"/>
  </hyperlinks>
  <pageMargins left="0.4" right="0.4" top="0.5" bottom="0.5" header="0.55000000000000004" footer="0.55000000000000004"/>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113"/>
  <sheetViews>
    <sheetView showGridLines="0" topLeftCell="A45" zoomScaleNormal="100" workbookViewId="0">
      <selection activeCell="C59" sqref="C59"/>
    </sheetView>
  </sheetViews>
  <sheetFormatPr defaultColWidth="0" defaultRowHeight="0" customHeight="1" zeroHeight="1" x14ac:dyDescent="0.3"/>
  <cols>
    <col min="1" max="1" width="7.44140625" style="68" customWidth="1"/>
    <col min="2" max="2" width="16.33203125" style="68" customWidth="1"/>
    <col min="3" max="3" width="16" style="68" customWidth="1"/>
    <col min="4" max="4" width="18.44140625" style="68" customWidth="1"/>
    <col min="5" max="5" width="16.109375" style="68" customWidth="1"/>
    <col min="6" max="6" width="16" style="68" customWidth="1"/>
    <col min="7" max="7" width="2.5546875" style="68" customWidth="1"/>
    <col min="8" max="8" width="7" style="68" customWidth="1"/>
    <col min="9" max="11" width="0" style="68" hidden="1" customWidth="1"/>
    <col min="12" max="12" width="12.88671875" style="68" hidden="1" customWidth="1"/>
    <col min="13" max="20" width="0" style="68" hidden="1" customWidth="1"/>
    <col min="21" max="16384" width="9.109375" style="68" hidden="1"/>
  </cols>
  <sheetData>
    <row r="1" spans="1:8" ht="15" x14ac:dyDescent="0.25">
      <c r="A1" s="67"/>
      <c r="B1" s="67"/>
      <c r="C1" s="67"/>
      <c r="D1" s="67"/>
      <c r="E1" s="67"/>
      <c r="F1" s="67"/>
      <c r="G1" s="67"/>
      <c r="H1" s="67"/>
    </row>
    <row r="2" spans="1:8" ht="15" x14ac:dyDescent="0.25">
      <c r="A2" s="67"/>
      <c r="B2" s="67"/>
      <c r="C2" s="67"/>
      <c r="D2" s="67"/>
      <c r="E2" s="67"/>
      <c r="F2" s="67"/>
      <c r="G2" s="67"/>
      <c r="H2" s="67"/>
    </row>
    <row r="3" spans="1:8" ht="15.75" thickBot="1" x14ac:dyDescent="0.3">
      <c r="A3" s="67"/>
      <c r="B3" s="67"/>
      <c r="C3" s="67"/>
      <c r="D3" s="67"/>
      <c r="E3" s="69"/>
      <c r="F3" s="67"/>
      <c r="G3" s="67"/>
      <c r="H3" s="67"/>
    </row>
    <row r="4" spans="1:8" ht="25.5" customHeight="1" thickBot="1" x14ac:dyDescent="0.45">
      <c r="A4" s="70"/>
      <c r="B4" s="71" t="s">
        <v>127</v>
      </c>
      <c r="C4" s="72"/>
      <c r="D4" s="72"/>
      <c r="E4" s="72"/>
      <c r="F4" s="72"/>
      <c r="G4" s="73"/>
      <c r="H4" s="73"/>
    </row>
    <row r="5" spans="1:8" ht="39.75" customHeight="1" x14ac:dyDescent="0.25">
      <c r="A5" s="439" t="s">
        <v>38</v>
      </c>
      <c r="B5" s="439"/>
      <c r="C5" s="440"/>
      <c r="D5" s="366" t="s">
        <v>94</v>
      </c>
      <c r="E5" s="367"/>
      <c r="F5" s="75"/>
      <c r="G5" s="75"/>
      <c r="H5" s="75"/>
    </row>
    <row r="6" spans="1:8" ht="78" customHeight="1" x14ac:dyDescent="0.25">
      <c r="A6" s="77"/>
      <c r="B6" s="77"/>
      <c r="C6" s="77"/>
      <c r="D6" s="206" t="s">
        <v>32</v>
      </c>
      <c r="E6" s="207" t="s">
        <v>72</v>
      </c>
      <c r="F6" s="75"/>
      <c r="G6" s="75"/>
      <c r="H6" s="75"/>
    </row>
    <row r="7" spans="1:8" ht="27.75" customHeight="1" x14ac:dyDescent="0.25">
      <c r="A7" s="77"/>
      <c r="B7" s="77"/>
      <c r="C7" s="77"/>
      <c r="D7" s="48">
        <f>'Unrounded Requirement Finder'!D7</f>
        <v>0</v>
      </c>
      <c r="E7" s="49">
        <f>ROUND(IF(D7&gt;2.7,D7,FLOOR(D7,0.05)),2)</f>
        <v>0</v>
      </c>
      <c r="F7" s="75"/>
      <c r="G7" s="75"/>
      <c r="H7" s="75"/>
    </row>
    <row r="8" spans="1:8" s="79" customFormat="1" ht="49.5" customHeight="1" thickBot="1" x14ac:dyDescent="0.3">
      <c r="A8" s="77"/>
      <c r="B8" s="77"/>
      <c r="C8" s="77"/>
      <c r="D8" s="386" t="s">
        <v>104</v>
      </c>
      <c r="E8" s="387"/>
      <c r="F8" s="78"/>
      <c r="G8" s="78"/>
      <c r="H8" s="78"/>
    </row>
    <row r="9" spans="1:8" ht="9.75" customHeight="1" thickBot="1" x14ac:dyDescent="0.45">
      <c r="A9" s="74"/>
      <c r="B9" s="75"/>
      <c r="C9" s="75"/>
      <c r="D9" s="75"/>
      <c r="E9" s="75"/>
      <c r="F9" s="75"/>
      <c r="G9" s="75"/>
      <c r="H9" s="75"/>
    </row>
    <row r="10" spans="1:8" ht="15.75" customHeight="1" thickBot="1" x14ac:dyDescent="0.35">
      <c r="A10" s="67"/>
      <c r="B10" s="399" t="s">
        <v>105</v>
      </c>
      <c r="C10" s="400"/>
      <c r="D10" s="400"/>
      <c r="E10" s="401"/>
      <c r="F10" s="67"/>
      <c r="G10" s="67"/>
      <c r="H10" s="67"/>
    </row>
    <row r="11" spans="1:8" ht="15" customHeight="1" x14ac:dyDescent="0.3">
      <c r="A11" s="67"/>
      <c r="B11" s="380" t="s">
        <v>106</v>
      </c>
      <c r="C11" s="381"/>
      <c r="D11" s="381"/>
      <c r="E11" s="382"/>
      <c r="F11" s="80"/>
      <c r="G11" s="81"/>
      <c r="H11" s="67"/>
    </row>
    <row r="12" spans="1:8" ht="15" thickBot="1" x14ac:dyDescent="0.35">
      <c r="A12" s="67"/>
      <c r="B12" s="383"/>
      <c r="C12" s="384"/>
      <c r="D12" s="384"/>
      <c r="E12" s="385"/>
      <c r="F12" s="80"/>
      <c r="G12" s="80"/>
      <c r="H12" s="67"/>
    </row>
    <row r="13" spans="1:8" ht="44.25" customHeight="1" x14ac:dyDescent="0.25">
      <c r="A13" s="67"/>
      <c r="B13" s="140" t="s">
        <v>10</v>
      </c>
      <c r="C13" s="141" t="s">
        <v>11</v>
      </c>
      <c r="D13" s="141" t="s">
        <v>12</v>
      </c>
      <c r="E13" s="142" t="s">
        <v>111</v>
      </c>
      <c r="F13" s="82"/>
      <c r="G13" s="82"/>
      <c r="H13" s="67"/>
    </row>
    <row r="14" spans="1:8" ht="15.75" customHeight="1" x14ac:dyDescent="0.3">
      <c r="A14" s="83" t="s">
        <v>13</v>
      </c>
      <c r="B14" s="143"/>
      <c r="C14" s="144"/>
      <c r="D14" s="84">
        <f t="shared" ref="D14:D23" si="0">B14*C14</f>
        <v>0</v>
      </c>
      <c r="E14" s="377"/>
      <c r="F14" s="82"/>
      <c r="G14" s="82"/>
      <c r="H14" s="67"/>
    </row>
    <row r="15" spans="1:8" ht="14.4" x14ac:dyDescent="0.3">
      <c r="A15" s="83" t="s">
        <v>14</v>
      </c>
      <c r="B15" s="143"/>
      <c r="C15" s="144"/>
      <c r="D15" s="84">
        <f t="shared" si="0"/>
        <v>0</v>
      </c>
      <c r="E15" s="378"/>
      <c r="F15" s="82"/>
      <c r="G15" s="82"/>
      <c r="H15" s="67"/>
    </row>
    <row r="16" spans="1:8" ht="14.4" x14ac:dyDescent="0.3">
      <c r="A16" s="83" t="s">
        <v>15</v>
      </c>
      <c r="B16" s="143"/>
      <c r="C16" s="144"/>
      <c r="D16" s="84">
        <f t="shared" si="0"/>
        <v>0</v>
      </c>
      <c r="E16" s="378"/>
      <c r="F16" s="76"/>
      <c r="G16" s="76"/>
      <c r="H16" s="67"/>
    </row>
    <row r="17" spans="1:8" ht="14.4" x14ac:dyDescent="0.3">
      <c r="A17" s="83" t="s">
        <v>16</v>
      </c>
      <c r="B17" s="143"/>
      <c r="C17" s="144"/>
      <c r="D17" s="84">
        <f t="shared" si="0"/>
        <v>0</v>
      </c>
      <c r="E17" s="378"/>
      <c r="F17" s="76"/>
      <c r="G17" s="76"/>
      <c r="H17" s="67"/>
    </row>
    <row r="18" spans="1:8" ht="15" customHeight="1" x14ac:dyDescent="0.3">
      <c r="A18" s="83" t="s">
        <v>17</v>
      </c>
      <c r="B18" s="143"/>
      <c r="C18" s="144"/>
      <c r="D18" s="84">
        <f t="shared" si="0"/>
        <v>0</v>
      </c>
      <c r="E18" s="378"/>
      <c r="F18" s="76"/>
      <c r="G18" s="76"/>
      <c r="H18" s="67"/>
    </row>
    <row r="19" spans="1:8" ht="16.5" customHeight="1" x14ac:dyDescent="0.3">
      <c r="A19" s="83" t="s">
        <v>18</v>
      </c>
      <c r="B19" s="143"/>
      <c r="C19" s="144"/>
      <c r="D19" s="84">
        <f t="shared" si="0"/>
        <v>0</v>
      </c>
      <c r="E19" s="378"/>
      <c r="F19" s="76"/>
      <c r="G19" s="76"/>
      <c r="H19" s="67"/>
    </row>
    <row r="20" spans="1:8" ht="15" customHeight="1" x14ac:dyDescent="0.3">
      <c r="A20" s="83" t="s">
        <v>19</v>
      </c>
      <c r="B20" s="143"/>
      <c r="C20" s="144"/>
      <c r="D20" s="84">
        <f t="shared" si="0"/>
        <v>0</v>
      </c>
      <c r="E20" s="378"/>
      <c r="F20" s="76"/>
      <c r="G20" s="76"/>
      <c r="H20" s="67"/>
    </row>
    <row r="21" spans="1:8" ht="15" customHeight="1" x14ac:dyDescent="0.3">
      <c r="A21" s="83" t="s">
        <v>20</v>
      </c>
      <c r="B21" s="143"/>
      <c r="C21" s="144"/>
      <c r="D21" s="84">
        <f t="shared" si="0"/>
        <v>0</v>
      </c>
      <c r="E21" s="378"/>
      <c r="F21" s="76"/>
      <c r="G21" s="76"/>
      <c r="H21" s="67"/>
    </row>
    <row r="22" spans="1:8" ht="15" customHeight="1" x14ac:dyDescent="0.3">
      <c r="A22" s="83" t="s">
        <v>21</v>
      </c>
      <c r="B22" s="143"/>
      <c r="C22" s="144"/>
      <c r="D22" s="84">
        <f t="shared" si="0"/>
        <v>0</v>
      </c>
      <c r="E22" s="378"/>
      <c r="F22" s="76"/>
      <c r="G22" s="76"/>
      <c r="H22" s="67"/>
    </row>
    <row r="23" spans="1:8" ht="15" customHeight="1" x14ac:dyDescent="0.3">
      <c r="A23" s="83" t="s">
        <v>22</v>
      </c>
      <c r="B23" s="143"/>
      <c r="C23" s="144"/>
      <c r="D23" s="84">
        <f t="shared" si="0"/>
        <v>0</v>
      </c>
      <c r="E23" s="379"/>
      <c r="F23" s="76"/>
      <c r="G23" s="76"/>
      <c r="H23" s="67"/>
    </row>
    <row r="24" spans="1:8" ht="15" x14ac:dyDescent="0.25">
      <c r="A24" s="85" t="s">
        <v>23</v>
      </c>
      <c r="B24" s="86">
        <f>SUM(B14:B23)</f>
        <v>0</v>
      </c>
      <c r="C24" s="87"/>
      <c r="D24" s="88">
        <f>SUM(D14:D23)</f>
        <v>0</v>
      </c>
      <c r="E24" s="89">
        <f>ROUND((IF(D24=0,0,IF(B24=0,0,D24/B24))),2)</f>
        <v>0</v>
      </c>
      <c r="F24" s="90"/>
      <c r="G24" s="91"/>
      <c r="H24" s="67"/>
    </row>
    <row r="25" spans="1:8" ht="18" customHeight="1" x14ac:dyDescent="0.3">
      <c r="A25" s="85"/>
      <c r="B25" s="388" t="s">
        <v>112</v>
      </c>
      <c r="C25" s="389"/>
      <c r="D25" s="389"/>
      <c r="E25" s="390"/>
      <c r="F25" s="90"/>
      <c r="G25" s="91"/>
      <c r="H25" s="67"/>
    </row>
    <row r="26" spans="1:8" ht="21.75" customHeight="1" thickBot="1" x14ac:dyDescent="0.35">
      <c r="A26" s="85"/>
      <c r="B26" s="391"/>
      <c r="C26" s="392"/>
      <c r="D26" s="392"/>
      <c r="E26" s="393"/>
      <c r="F26" s="90"/>
      <c r="G26" s="91"/>
      <c r="H26" s="67"/>
    </row>
    <row r="27" spans="1:8" ht="9.75" customHeight="1" thickBot="1" x14ac:dyDescent="0.3">
      <c r="A27" s="85"/>
      <c r="B27" s="92"/>
      <c r="C27" s="93"/>
      <c r="D27" s="94"/>
      <c r="E27" s="90"/>
      <c r="F27" s="90"/>
      <c r="G27" s="91"/>
      <c r="H27" s="67"/>
    </row>
    <row r="28" spans="1:8" ht="15" customHeight="1" x14ac:dyDescent="0.3">
      <c r="A28" s="67"/>
      <c r="B28" s="67"/>
      <c r="C28" s="67"/>
      <c r="D28" s="394" t="s">
        <v>107</v>
      </c>
      <c r="E28" s="395"/>
      <c r="F28" s="90"/>
      <c r="G28" s="91"/>
      <c r="H28" s="67"/>
    </row>
    <row r="29" spans="1:8" ht="15.75" customHeight="1" x14ac:dyDescent="0.3">
      <c r="A29" s="67"/>
      <c r="B29" s="67"/>
      <c r="C29" s="95"/>
      <c r="D29" s="396"/>
      <c r="E29" s="397"/>
      <c r="F29" s="90"/>
      <c r="G29" s="91"/>
      <c r="H29" s="67"/>
    </row>
    <row r="30" spans="1:8" ht="18.75" customHeight="1" thickBot="1" x14ac:dyDescent="0.3">
      <c r="A30" s="67"/>
      <c r="B30" s="95"/>
      <c r="C30" s="95"/>
      <c r="D30" s="398">
        <f>IF(E24=0,0,IF(E7-E24&lt;=0,0,E7-E24))</f>
        <v>0</v>
      </c>
      <c r="E30" s="372"/>
      <c r="F30" s="90"/>
      <c r="G30" s="91"/>
      <c r="H30" s="67"/>
    </row>
    <row r="31" spans="1:8" ht="10.5" customHeight="1" thickBot="1" x14ac:dyDescent="0.3">
      <c r="A31" s="67"/>
      <c r="B31" s="95"/>
      <c r="C31" s="95"/>
      <c r="D31" s="94"/>
      <c r="E31" s="90"/>
      <c r="F31" s="90"/>
      <c r="G31" s="91"/>
      <c r="H31" s="67"/>
    </row>
    <row r="32" spans="1:8" ht="15.75" customHeight="1" x14ac:dyDescent="0.3">
      <c r="A32" s="67"/>
      <c r="B32" s="95"/>
      <c r="C32" s="95"/>
      <c r="D32" s="373" t="s">
        <v>108</v>
      </c>
      <c r="E32" s="374"/>
      <c r="F32" s="90"/>
      <c r="G32" s="91"/>
      <c r="H32" s="67"/>
    </row>
    <row r="33" spans="1:8" ht="15.75" customHeight="1" x14ac:dyDescent="0.3">
      <c r="A33" s="67"/>
      <c r="B33" s="67"/>
      <c r="C33" s="67"/>
      <c r="D33" s="375"/>
      <c r="E33" s="376"/>
      <c r="F33" s="90"/>
      <c r="G33" s="91"/>
      <c r="H33" s="67"/>
    </row>
    <row r="34" spans="1:8" ht="15.75" thickBot="1" x14ac:dyDescent="0.3">
      <c r="A34" s="67"/>
      <c r="B34" s="67"/>
      <c r="C34" s="67"/>
      <c r="D34" s="371">
        <f>IF(E24=0,0,IF(D30&gt;0.1,E24+0.1,IF(D30=0,"No price increase necessary",E24+D30)))</f>
        <v>0</v>
      </c>
      <c r="E34" s="372"/>
      <c r="F34" s="90"/>
      <c r="G34" s="67"/>
      <c r="H34" s="96"/>
    </row>
    <row r="35" spans="1:8" ht="15.75" thickBot="1" x14ac:dyDescent="0.3">
      <c r="A35" s="67"/>
      <c r="B35" s="67"/>
      <c r="C35" s="67"/>
      <c r="D35" s="67"/>
      <c r="E35" s="67"/>
      <c r="F35" s="99"/>
      <c r="G35" s="97"/>
      <c r="H35" s="96"/>
    </row>
    <row r="36" spans="1:8" ht="28.5" customHeight="1" x14ac:dyDescent="0.25">
      <c r="A36" s="67"/>
      <c r="B36" s="441" t="s">
        <v>75</v>
      </c>
      <c r="C36" s="442"/>
      <c r="D36" s="443"/>
      <c r="E36" s="67"/>
      <c r="F36" s="99"/>
      <c r="G36" s="97"/>
      <c r="H36" s="96"/>
    </row>
    <row r="37" spans="1:8" ht="28.5" customHeight="1" x14ac:dyDescent="0.25">
      <c r="A37" s="67"/>
      <c r="B37" s="444" t="s">
        <v>206</v>
      </c>
      <c r="C37" s="445"/>
      <c r="D37" s="446"/>
      <c r="E37" s="67"/>
      <c r="F37" s="254"/>
      <c r="G37" s="97"/>
      <c r="H37" s="96"/>
    </row>
    <row r="38" spans="1:8" ht="32.25" customHeight="1" x14ac:dyDescent="0.25">
      <c r="A38" s="67"/>
      <c r="B38" s="209"/>
      <c r="C38" s="144"/>
      <c r="D38" s="253"/>
      <c r="E38" s="69"/>
      <c r="F38" s="254"/>
      <c r="G38" s="97"/>
      <c r="H38" s="96"/>
    </row>
    <row r="39" spans="1:8" ht="15.75" thickBot="1" x14ac:dyDescent="0.3">
      <c r="A39" s="67"/>
      <c r="B39" s="67"/>
      <c r="C39" s="67"/>
      <c r="D39" s="67"/>
      <c r="E39" s="67"/>
      <c r="F39" s="99"/>
      <c r="G39" s="97"/>
      <c r="H39" s="96"/>
    </row>
    <row r="40" spans="1:8" ht="40.5" customHeight="1" x14ac:dyDescent="0.25">
      <c r="A40" s="67"/>
      <c r="B40" s="447" t="s">
        <v>115</v>
      </c>
      <c r="C40" s="448"/>
      <c r="D40" s="449"/>
      <c r="E40" s="258"/>
      <c r="F40" s="258"/>
      <c r="G40" s="97"/>
      <c r="H40" s="96"/>
    </row>
    <row r="41" spans="1:8" ht="52.5" customHeight="1" x14ac:dyDescent="0.25">
      <c r="A41" s="67"/>
      <c r="B41" s="450" t="s">
        <v>128</v>
      </c>
      <c r="C41" s="451"/>
      <c r="D41" s="452"/>
      <c r="E41" s="259"/>
      <c r="F41" s="259"/>
      <c r="G41" s="97"/>
      <c r="H41" s="96"/>
    </row>
    <row r="42" spans="1:8" ht="89.25" customHeight="1" x14ac:dyDescent="0.25">
      <c r="A42" s="67"/>
      <c r="B42" s="210" t="s">
        <v>207</v>
      </c>
      <c r="C42" s="211" t="s">
        <v>192</v>
      </c>
      <c r="D42" s="261" t="s">
        <v>117</v>
      </c>
      <c r="E42" s="260"/>
      <c r="F42" s="260"/>
      <c r="G42" s="97"/>
      <c r="H42" s="96"/>
    </row>
    <row r="43" spans="1:8" ht="23.25" customHeight="1" x14ac:dyDescent="0.25">
      <c r="A43" s="67"/>
      <c r="B43" s="217"/>
      <c r="C43" s="212">
        <f>IF(D7=0,0,IF(C38="",0,IF(AND(C38&gt;=2.7,E7-C38&lt;0),0,IF(AND(C38&gt;=2.7,E7-C38&gt;0),E7-C38,IF(AND(C38&lt;2.7,E7-C38&lt;0),0,D30-(C38-E24))))))</f>
        <v>0</v>
      </c>
      <c r="D43" s="162">
        <f>B43*C43</f>
        <v>0</v>
      </c>
      <c r="E43" s="260"/>
      <c r="F43" s="260"/>
      <c r="G43" s="97"/>
      <c r="H43" s="96"/>
    </row>
    <row r="44" spans="1:8" ht="15" customHeight="1" x14ac:dyDescent="0.3">
      <c r="A44" s="67"/>
      <c r="B44" s="428" t="s">
        <v>89</v>
      </c>
      <c r="C44" s="429"/>
      <c r="D44" s="430"/>
      <c r="E44" s="67"/>
      <c r="F44" s="99"/>
      <c r="G44" s="97"/>
      <c r="H44" s="96"/>
    </row>
    <row r="45" spans="1:8" ht="14.25" customHeight="1" thickBot="1" x14ac:dyDescent="0.35">
      <c r="A45" s="67"/>
      <c r="B45" s="431"/>
      <c r="C45" s="432"/>
      <c r="D45" s="433"/>
      <c r="E45" s="67"/>
      <c r="F45" s="99"/>
      <c r="G45" s="97"/>
      <c r="H45" s="96"/>
    </row>
    <row r="46" spans="1:8" ht="15" x14ac:dyDescent="0.25">
      <c r="A46" s="67"/>
      <c r="B46" s="67"/>
      <c r="C46" s="67"/>
      <c r="D46" s="67"/>
      <c r="G46" s="97"/>
      <c r="H46" s="96"/>
    </row>
    <row r="47" spans="1:8" ht="15.75" thickBot="1" x14ac:dyDescent="0.3">
      <c r="A47" s="67"/>
      <c r="B47" s="67"/>
      <c r="C47" s="67"/>
      <c r="D47" s="69"/>
      <c r="G47" s="97"/>
      <c r="H47" s="96"/>
    </row>
    <row r="48" spans="1:8" ht="120" x14ac:dyDescent="0.25">
      <c r="B48" s="167" t="s">
        <v>119</v>
      </c>
      <c r="C48" s="168" t="s">
        <v>118</v>
      </c>
    </row>
    <row r="49" spans="2:6" ht="15.75" thickBot="1" x14ac:dyDescent="0.3">
      <c r="B49" s="169"/>
      <c r="C49" s="170">
        <f>IF((D43-B49)&lt;0,0,D43-B49)</f>
        <v>0</v>
      </c>
    </row>
    <row r="50" spans="2:6" ht="15.75" thickBot="1" x14ac:dyDescent="0.3">
      <c r="B50" s="243"/>
      <c r="C50" s="242"/>
    </row>
    <row r="51" spans="2:6" ht="90" x14ac:dyDescent="0.25">
      <c r="B51" s="163" t="s">
        <v>120</v>
      </c>
      <c r="C51" s="164" t="s">
        <v>121</v>
      </c>
    </row>
    <row r="52" spans="2:6" ht="15.75" thickBot="1" x14ac:dyDescent="0.3">
      <c r="B52" s="165">
        <f>IF(D34-C38&gt;0.1,0.1,D34-C38)</f>
        <v>0</v>
      </c>
      <c r="C52" s="166">
        <f>IF(C49&lt;(B43*B52),C49,B43*B52)</f>
        <v>0</v>
      </c>
    </row>
    <row r="53" spans="2:6" ht="15.75" thickBot="1" x14ac:dyDescent="0.3">
      <c r="B53" s="129"/>
      <c r="C53" s="130"/>
    </row>
    <row r="54" spans="2:6" ht="105" x14ac:dyDescent="0.25">
      <c r="C54" s="172" t="s">
        <v>217</v>
      </c>
    </row>
    <row r="55" spans="2:6" ht="15.75" thickBot="1" x14ac:dyDescent="0.3">
      <c r="B55" s="67"/>
      <c r="C55" s="171">
        <f>IF((C52&gt;C49),0,C49-C52)</f>
        <v>0</v>
      </c>
    </row>
    <row r="56" spans="2:6" ht="15.75" thickBot="1" x14ac:dyDescent="0.3">
      <c r="B56" s="67"/>
      <c r="C56" s="130"/>
    </row>
    <row r="57" spans="2:6" ht="60" x14ac:dyDescent="0.25">
      <c r="B57" s="69"/>
      <c r="C57" s="172" t="s">
        <v>123</v>
      </c>
    </row>
    <row r="58" spans="2:6" ht="15.75" thickBot="1" x14ac:dyDescent="0.3">
      <c r="B58" s="67"/>
      <c r="C58" s="171">
        <f>IF((B49-D43)&lt;0,0,(B49-D43))</f>
        <v>0</v>
      </c>
      <c r="F58" s="262" t="s">
        <v>218</v>
      </c>
    </row>
    <row r="59" spans="2:6" ht="14.4" x14ac:dyDescent="0.3"/>
    <row r="60" spans="2:6" ht="14.4" x14ac:dyDescent="0.3"/>
    <row r="61" spans="2:6" ht="14.4" x14ac:dyDescent="0.3"/>
    <row r="62" spans="2:6" ht="14.4" x14ac:dyDescent="0.3"/>
    <row r="63" spans="2:6" ht="14.4" x14ac:dyDescent="0.3"/>
    <row r="64" spans="2:6" ht="14.4" x14ac:dyDescent="0.3"/>
    <row r="65" ht="14.4" x14ac:dyDescent="0.3"/>
    <row r="66" ht="14.4" x14ac:dyDescent="0.3"/>
    <row r="67" ht="14.4" x14ac:dyDescent="0.3"/>
    <row r="68" ht="14.4" x14ac:dyDescent="0.3"/>
    <row r="69" ht="14.4" x14ac:dyDescent="0.3"/>
    <row r="70" ht="14.4" x14ac:dyDescent="0.3"/>
    <row r="71" ht="14.4" x14ac:dyDescent="0.3"/>
    <row r="72" ht="14.4" x14ac:dyDescent="0.3"/>
    <row r="73" ht="14.4"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sheetData>
  <sheetProtection password="CC30" sheet="1" objects="1" scenarios="1"/>
  <mergeCells count="16">
    <mergeCell ref="B44:D45"/>
    <mergeCell ref="D28:E29"/>
    <mergeCell ref="D30:E30"/>
    <mergeCell ref="D32:E33"/>
    <mergeCell ref="D5:E5"/>
    <mergeCell ref="D8:E8"/>
    <mergeCell ref="B10:E10"/>
    <mergeCell ref="B11:E12"/>
    <mergeCell ref="E14:E23"/>
    <mergeCell ref="B25:E26"/>
    <mergeCell ref="A5:C5"/>
    <mergeCell ref="D34:E34"/>
    <mergeCell ref="B36:D36"/>
    <mergeCell ref="B37:D37"/>
    <mergeCell ref="B40:D40"/>
    <mergeCell ref="B41:D41"/>
  </mergeCells>
  <hyperlinks>
    <hyperlink ref="A5:C5" location="Instructions!A1" display="Go to Instructions"/>
  </hyperlinks>
  <pageMargins left="0.4" right="0.4" top="0.5" bottom="0.5" header="0.55000000000000004" footer="0.55000000000000004"/>
  <pageSetup scale="95" fitToHeight="2"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45"/>
  <sheetViews>
    <sheetView showGridLines="0" topLeftCell="A4" workbookViewId="0">
      <selection activeCell="G34" sqref="G34:H34"/>
    </sheetView>
  </sheetViews>
  <sheetFormatPr defaultColWidth="0" defaultRowHeight="14.4" x14ac:dyDescent="0.3"/>
  <cols>
    <col min="1" max="1" width="1.33203125" style="54" customWidth="1"/>
    <col min="2" max="5" width="9.109375" customWidth="1"/>
    <col min="6" max="6" width="16.6640625" customWidth="1"/>
    <col min="7" max="7" width="9.109375" customWidth="1"/>
    <col min="8" max="8" width="9.88671875" customWidth="1"/>
    <col min="9" max="9" width="3" customWidth="1"/>
    <col min="10" max="16384" width="5.6640625" hidden="1"/>
  </cols>
  <sheetData>
    <row r="1" spans="1:11" s="53" customFormat="1" ht="15" x14ac:dyDescent="0.25">
      <c r="A1" s="54"/>
    </row>
    <row r="2" spans="1:11" s="53" customFormat="1" ht="15" x14ac:dyDescent="0.25">
      <c r="A2" s="54"/>
      <c r="F2" s="475" t="s">
        <v>52</v>
      </c>
      <c r="G2" s="475"/>
      <c r="H2" s="475"/>
    </row>
    <row r="3" spans="1:11" s="53" customFormat="1" ht="15.75" thickBot="1" x14ac:dyDescent="0.3">
      <c r="A3" s="54"/>
    </row>
    <row r="4" spans="1:11" ht="12" customHeight="1" x14ac:dyDescent="0.3">
      <c r="A4" s="55"/>
      <c r="B4" s="479" t="s">
        <v>129</v>
      </c>
      <c r="C4" s="480"/>
      <c r="D4" s="480"/>
      <c r="E4" s="480"/>
      <c r="F4" s="480"/>
      <c r="G4" s="480"/>
      <c r="H4" s="481"/>
    </row>
    <row r="5" spans="1:11" ht="6" customHeight="1" x14ac:dyDescent="0.3">
      <c r="A5" s="65"/>
      <c r="B5" s="482"/>
      <c r="C5" s="483"/>
      <c r="D5" s="483"/>
      <c r="E5" s="483"/>
      <c r="F5" s="483"/>
      <c r="G5" s="483"/>
      <c r="H5" s="484"/>
    </row>
    <row r="6" spans="1:11" ht="6" customHeight="1" thickBot="1" x14ac:dyDescent="0.35">
      <c r="A6" s="66"/>
      <c r="B6" s="485"/>
      <c r="C6" s="486"/>
      <c r="D6" s="486"/>
      <c r="E6" s="486"/>
      <c r="F6" s="486"/>
      <c r="G6" s="486"/>
      <c r="H6" s="487"/>
    </row>
    <row r="7" spans="1:11" ht="60.75" customHeight="1" x14ac:dyDescent="0.25">
      <c r="A7" s="63"/>
      <c r="B7" s="478" t="s">
        <v>131</v>
      </c>
      <c r="C7" s="478"/>
      <c r="D7" s="478"/>
      <c r="E7" s="478"/>
      <c r="F7" s="478"/>
      <c r="G7" s="478"/>
      <c r="H7" s="478"/>
    </row>
    <row r="8" spans="1:11" s="53" customFormat="1" ht="14.25" customHeight="1" x14ac:dyDescent="0.25">
      <c r="A8" s="52"/>
      <c r="B8" s="477" t="s">
        <v>55</v>
      </c>
      <c r="C8" s="477"/>
      <c r="D8" s="477"/>
      <c r="E8" s="477"/>
      <c r="F8" s="477"/>
      <c r="G8" s="477"/>
      <c r="H8" s="477"/>
    </row>
    <row r="9" spans="1:11" s="53" customFormat="1" ht="6" customHeight="1" thickBot="1" x14ac:dyDescent="0.3">
      <c r="A9" s="52"/>
      <c r="B9" s="64"/>
      <c r="C9" s="64"/>
      <c r="D9" s="64"/>
      <c r="E9" s="64"/>
      <c r="F9" s="64"/>
      <c r="G9" s="64"/>
      <c r="H9" s="64"/>
    </row>
    <row r="10" spans="1:11" ht="21" customHeight="1" thickBot="1" x14ac:dyDescent="0.3">
      <c r="A10" s="62"/>
      <c r="B10" s="494" t="s">
        <v>130</v>
      </c>
      <c r="C10" s="495"/>
      <c r="D10" s="495"/>
      <c r="E10" s="495"/>
      <c r="F10" s="495"/>
      <c r="G10" s="495"/>
      <c r="H10" s="496"/>
    </row>
    <row r="11" spans="1:11" ht="6" customHeight="1" thickBot="1" x14ac:dyDescent="0.3">
      <c r="A11" s="52"/>
      <c r="B11" s="51"/>
      <c r="C11" s="51"/>
      <c r="D11" s="51"/>
      <c r="E11" s="51"/>
      <c r="F11" s="51"/>
      <c r="G11" s="51"/>
      <c r="H11" s="51"/>
    </row>
    <row r="12" spans="1:11" ht="48" customHeight="1" x14ac:dyDescent="0.25">
      <c r="B12" s="488" t="s">
        <v>191</v>
      </c>
      <c r="C12" s="489"/>
      <c r="D12" s="489"/>
      <c r="E12" s="489"/>
      <c r="F12" s="490"/>
      <c r="G12" s="499">
        <f>'Unrounded Requirement Finder'!D7</f>
        <v>0</v>
      </c>
      <c r="H12" s="500"/>
    </row>
    <row r="13" spans="1:11" ht="26.25" customHeight="1" thickBot="1" x14ac:dyDescent="0.3">
      <c r="B13" s="491" t="s">
        <v>64</v>
      </c>
      <c r="C13" s="492"/>
      <c r="D13" s="492"/>
      <c r="E13" s="492"/>
      <c r="F13" s="493"/>
      <c r="G13" s="497">
        <f>ROUND(IF(G12&gt;2.7,G12,FLOOR(G12,0.05)),2)</f>
        <v>0</v>
      </c>
      <c r="H13" s="498"/>
      <c r="J13" s="138"/>
      <c r="K13" s="138"/>
    </row>
    <row r="14" spans="1:11" ht="6" customHeight="1" thickBot="1" x14ac:dyDescent="0.3">
      <c r="J14" s="138"/>
      <c r="K14" s="138"/>
    </row>
    <row r="15" spans="1:11" ht="21" customHeight="1" thickBot="1" x14ac:dyDescent="0.3">
      <c r="A15" s="62"/>
      <c r="B15" s="501" t="s">
        <v>208</v>
      </c>
      <c r="C15" s="502"/>
      <c r="D15" s="502"/>
      <c r="E15" s="502"/>
      <c r="F15" s="502"/>
      <c r="G15" s="502"/>
      <c r="H15" s="503"/>
      <c r="J15" s="58" t="s">
        <v>189</v>
      </c>
      <c r="K15" s="138"/>
    </row>
    <row r="16" spans="1:11" s="53" customFormat="1" ht="28.5" customHeight="1" x14ac:dyDescent="0.25">
      <c r="A16" s="57"/>
      <c r="B16" s="476" t="s">
        <v>132</v>
      </c>
      <c r="C16" s="476"/>
      <c r="D16" s="476"/>
      <c r="E16" s="476"/>
      <c r="F16" s="476"/>
      <c r="G16" s="476"/>
      <c r="H16" s="476"/>
      <c r="J16" s="58" t="s">
        <v>190</v>
      </c>
      <c r="K16" s="138"/>
    </row>
    <row r="17" spans="1:11" s="53" customFormat="1" ht="27.75" customHeight="1" x14ac:dyDescent="0.25">
      <c r="A17" s="60"/>
      <c r="B17" s="60"/>
      <c r="C17" s="179"/>
      <c r="D17" s="179"/>
      <c r="E17" s="179"/>
      <c r="F17" s="180">
        <v>1</v>
      </c>
      <c r="G17" s="181"/>
      <c r="H17" s="57"/>
      <c r="J17" s="58" t="s">
        <v>73</v>
      </c>
      <c r="K17" s="138"/>
    </row>
    <row r="18" spans="1:11" s="53" customFormat="1" ht="10.5" customHeight="1" x14ac:dyDescent="0.25">
      <c r="A18" s="57"/>
      <c r="B18" s="57"/>
      <c r="C18" s="181"/>
      <c r="D18" s="181"/>
      <c r="E18" s="181"/>
      <c r="F18" s="181"/>
      <c r="G18" s="181"/>
      <c r="H18" s="57"/>
      <c r="J18" s="201" t="s">
        <v>195</v>
      </c>
    </row>
    <row r="19" spans="1:11" s="53" customFormat="1" ht="27" customHeight="1" x14ac:dyDescent="0.25">
      <c r="A19" s="57"/>
      <c r="B19" s="57"/>
      <c r="C19" s="504" t="str">
        <f>IF(J19=5, "Enter the average weighted paid lunch price here:","")</f>
        <v/>
      </c>
      <c r="D19" s="504"/>
      <c r="E19" s="504"/>
      <c r="F19" s="504"/>
      <c r="G19" s="256"/>
      <c r="H19" s="57"/>
      <c r="J19" s="201">
        <v>1</v>
      </c>
    </row>
    <row r="20" spans="1:11" ht="15.75" customHeight="1" x14ac:dyDescent="0.25">
      <c r="A20" s="473" t="s">
        <v>53</v>
      </c>
      <c r="B20" s="473"/>
      <c r="C20" s="473"/>
      <c r="D20" s="473"/>
      <c r="E20" s="473"/>
      <c r="F20" s="473"/>
      <c r="G20" s="473"/>
      <c r="H20" s="473"/>
      <c r="J20" s="53"/>
    </row>
    <row r="21" spans="1:11" ht="1.5" customHeight="1" thickBot="1" x14ac:dyDescent="0.3"/>
    <row r="22" spans="1:11" ht="11.25" customHeight="1" x14ac:dyDescent="0.3">
      <c r="B22" s="457" t="s">
        <v>133</v>
      </c>
      <c r="C22" s="458"/>
      <c r="D22" s="458"/>
      <c r="E22" s="458"/>
      <c r="F22" s="458"/>
      <c r="G22" s="469" t="str">
        <f>IF(J19=1,"",IF(J19=2,'SY 15-16 Price Calculator'!D38, "N/A"))</f>
        <v/>
      </c>
      <c r="H22" s="470"/>
      <c r="I22" s="59"/>
    </row>
    <row r="23" spans="1:11" ht="11.25" customHeight="1" thickBot="1" x14ac:dyDescent="0.35">
      <c r="B23" s="459"/>
      <c r="C23" s="460"/>
      <c r="D23" s="460"/>
      <c r="E23" s="460"/>
      <c r="F23" s="460"/>
      <c r="G23" s="471"/>
      <c r="H23" s="472"/>
    </row>
    <row r="24" spans="1:11" ht="7.5" customHeight="1" thickBot="1" x14ac:dyDescent="0.3">
      <c r="B24" s="61"/>
      <c r="C24" s="61"/>
      <c r="D24" s="61"/>
      <c r="E24" s="61"/>
      <c r="F24" s="61"/>
    </row>
    <row r="25" spans="1:11" ht="11.25" customHeight="1" x14ac:dyDescent="0.3">
      <c r="B25" s="457" t="s">
        <v>134</v>
      </c>
      <c r="C25" s="458"/>
      <c r="D25" s="458"/>
      <c r="E25" s="458"/>
      <c r="F25" s="458"/>
      <c r="G25" s="469" t="str">
        <f>IF(J19=1,"",IF(J19=2,'SY 15-16 Price Calculator'!D42,"N/A"))</f>
        <v/>
      </c>
      <c r="H25" s="470"/>
    </row>
    <row r="26" spans="1:11" ht="9" customHeight="1" thickBot="1" x14ac:dyDescent="0.35">
      <c r="B26" s="459"/>
      <c r="C26" s="460"/>
      <c r="D26" s="460"/>
      <c r="E26" s="460"/>
      <c r="F26" s="460"/>
      <c r="G26" s="471"/>
      <c r="H26" s="472"/>
      <c r="J26" s="53"/>
    </row>
    <row r="27" spans="1:11" s="53" customFormat="1" ht="6" customHeight="1" thickBot="1" x14ac:dyDescent="0.3">
      <c r="A27" s="54"/>
      <c r="B27" s="255"/>
      <c r="C27" s="255"/>
      <c r="D27" s="255"/>
      <c r="E27" s="255"/>
      <c r="F27" s="255"/>
      <c r="G27" s="59"/>
      <c r="H27" s="59"/>
    </row>
    <row r="28" spans="1:11" ht="22.5" customHeight="1" thickBot="1" x14ac:dyDescent="0.3">
      <c r="B28" s="461" t="s">
        <v>193</v>
      </c>
      <c r="C28" s="462"/>
      <c r="D28" s="462"/>
      <c r="E28" s="462"/>
      <c r="F28" s="462"/>
      <c r="G28" s="463"/>
      <c r="H28" s="464"/>
    </row>
    <row r="29" spans="1:11" s="53" customFormat="1" ht="8.25" customHeight="1" x14ac:dyDescent="0.25">
      <c r="A29" s="54"/>
    </row>
    <row r="30" spans="1:11" s="53" customFormat="1" ht="14.25" customHeight="1" thickBot="1" x14ac:dyDescent="0.3">
      <c r="A30" s="473" t="s">
        <v>54</v>
      </c>
      <c r="B30" s="473"/>
      <c r="C30" s="473"/>
      <c r="D30" s="473"/>
      <c r="E30" s="473"/>
      <c r="F30" s="473"/>
      <c r="G30" s="473"/>
      <c r="H30" s="473"/>
      <c r="J30"/>
    </row>
    <row r="31" spans="1:11" s="53" customFormat="1" ht="6.75" hidden="1" customHeight="1" thickBot="1" x14ac:dyDescent="0.3">
      <c r="A31" s="54"/>
    </row>
    <row r="32" spans="1:11" ht="32.25" customHeight="1" thickBot="1" x14ac:dyDescent="0.3">
      <c r="B32" s="465" t="s">
        <v>135</v>
      </c>
      <c r="C32" s="466"/>
      <c r="D32" s="466"/>
      <c r="E32" s="466"/>
      <c r="F32" s="466"/>
      <c r="G32" s="467" t="str">
        <f>IF(J19=1,"",IF(J19=3,'SY 15-16 NonFederal Calculator'!E29, "N/A"))</f>
        <v/>
      </c>
      <c r="H32" s="468"/>
      <c r="J32" s="53"/>
    </row>
    <row r="33" spans="1:9" ht="5.25" customHeight="1" thickBot="1" x14ac:dyDescent="0.3">
      <c r="A33"/>
      <c r="B33" s="61"/>
      <c r="C33" s="61"/>
      <c r="D33" s="61"/>
      <c r="E33" s="61"/>
      <c r="F33" s="61"/>
    </row>
    <row r="34" spans="1:9" ht="19.5" customHeight="1" thickBot="1" x14ac:dyDescent="0.3">
      <c r="A34"/>
      <c r="B34" s="465" t="s">
        <v>136</v>
      </c>
      <c r="C34" s="466"/>
      <c r="D34" s="466"/>
      <c r="E34" s="466"/>
      <c r="F34" s="466"/>
      <c r="G34" s="467" t="str">
        <f>IF(J19=1,"",IF(J19=3,'SY 15-16 NonFederal Calculator'!E32, "N/A"))</f>
        <v/>
      </c>
      <c r="H34" s="468"/>
    </row>
    <row r="35" spans="1:9" ht="5.25" customHeight="1" thickBot="1" x14ac:dyDescent="0.3">
      <c r="A35"/>
    </row>
    <row r="36" spans="1:9" s="53" customFormat="1" ht="27.75" customHeight="1" thickBot="1" x14ac:dyDescent="0.3">
      <c r="B36" s="461" t="s">
        <v>194</v>
      </c>
      <c r="C36" s="462"/>
      <c r="D36" s="462"/>
      <c r="E36" s="462"/>
      <c r="F36" s="462"/>
      <c r="G36" s="455"/>
      <c r="H36" s="456"/>
    </row>
    <row r="37" spans="1:9" ht="31.5" customHeight="1" x14ac:dyDescent="0.3">
      <c r="A37"/>
      <c r="B37" s="474" t="s">
        <v>198</v>
      </c>
      <c r="C37" s="474"/>
      <c r="D37" s="474"/>
      <c r="E37" s="474"/>
      <c r="F37" s="474"/>
      <c r="G37" s="474"/>
      <c r="H37" s="474"/>
      <c r="I37" s="216"/>
    </row>
    <row r="38" spans="1:9" s="53" customFormat="1" ht="1.5" customHeight="1" thickBot="1" x14ac:dyDescent="0.35"/>
    <row r="39" spans="1:9" ht="29.25" customHeight="1" thickBot="1" x14ac:dyDescent="0.35">
      <c r="A39"/>
      <c r="B39" s="465" t="s">
        <v>137</v>
      </c>
      <c r="C39" s="466"/>
      <c r="D39" s="466"/>
      <c r="E39" s="466"/>
      <c r="F39" s="466"/>
      <c r="G39" s="467" t="str">
        <f>IF(J19=1,"",IF(J19=4,'SY 15-16 Split Calculator'!C55, "N/A"))</f>
        <v/>
      </c>
      <c r="H39" s="468"/>
    </row>
    <row r="40" spans="1:9" ht="5.25" customHeight="1" thickBot="1" x14ac:dyDescent="0.35">
      <c r="A40"/>
    </row>
    <row r="41" spans="1:9" ht="18.75" customHeight="1" thickBot="1" x14ac:dyDescent="0.35">
      <c r="A41"/>
      <c r="B41" s="465" t="s">
        <v>138</v>
      </c>
      <c r="C41" s="466"/>
      <c r="D41" s="466"/>
      <c r="E41" s="466"/>
      <c r="F41" s="466"/>
      <c r="G41" s="467" t="str">
        <f>IF(J19=1,"",IF(J19=4,'SY 15-16 Split Calculator'!C58, "N/A"))</f>
        <v/>
      </c>
      <c r="H41" s="468"/>
    </row>
    <row r="42" spans="1:9" ht="5.25" customHeight="1" thickBot="1" x14ac:dyDescent="0.35">
      <c r="A42"/>
    </row>
    <row r="43" spans="1:9" ht="28.5" customHeight="1" thickBot="1" x14ac:dyDescent="0.35">
      <c r="A43"/>
      <c r="B43" s="461" t="s">
        <v>194</v>
      </c>
      <c r="C43" s="462"/>
      <c r="D43" s="462"/>
      <c r="E43" s="462"/>
      <c r="F43" s="462"/>
      <c r="G43" s="455"/>
      <c r="H43" s="456"/>
    </row>
    <row r="44" spans="1:9" ht="3.75" customHeight="1" thickBot="1" x14ac:dyDescent="0.35"/>
    <row r="45" spans="1:9" ht="23.25" customHeight="1" thickBot="1" x14ac:dyDescent="0.35">
      <c r="B45" s="453" t="s">
        <v>197</v>
      </c>
      <c r="C45" s="454"/>
      <c r="D45" s="454"/>
      <c r="E45" s="454"/>
      <c r="F45" s="454"/>
      <c r="G45" s="455"/>
      <c r="H45" s="456"/>
    </row>
  </sheetData>
  <sheetProtection password="CC30" sheet="1" objects="1" scenarios="1"/>
  <mergeCells count="35">
    <mergeCell ref="F2:H2"/>
    <mergeCell ref="B16:H16"/>
    <mergeCell ref="A20:H20"/>
    <mergeCell ref="B8:H8"/>
    <mergeCell ref="B7:H7"/>
    <mergeCell ref="B4:H6"/>
    <mergeCell ref="B12:F12"/>
    <mergeCell ref="B13:F13"/>
    <mergeCell ref="B10:H10"/>
    <mergeCell ref="G13:H13"/>
    <mergeCell ref="G12:H12"/>
    <mergeCell ref="B15:H15"/>
    <mergeCell ref="C19:F19"/>
    <mergeCell ref="G22:H23"/>
    <mergeCell ref="B39:F39"/>
    <mergeCell ref="G39:H39"/>
    <mergeCell ref="B41:F41"/>
    <mergeCell ref="G41:H41"/>
    <mergeCell ref="B37:H37"/>
    <mergeCell ref="B45:F45"/>
    <mergeCell ref="G45:H45"/>
    <mergeCell ref="B22:F23"/>
    <mergeCell ref="B28:F28"/>
    <mergeCell ref="G28:H28"/>
    <mergeCell ref="B34:F34"/>
    <mergeCell ref="G34:H34"/>
    <mergeCell ref="B25:F26"/>
    <mergeCell ref="B36:F36"/>
    <mergeCell ref="G36:H36"/>
    <mergeCell ref="B43:F43"/>
    <mergeCell ref="G43:H43"/>
    <mergeCell ref="B32:F32"/>
    <mergeCell ref="G32:H32"/>
    <mergeCell ref="G25:H26"/>
    <mergeCell ref="A30:H30"/>
  </mergeCells>
  <conditionalFormatting sqref="G19">
    <cfRule type="expression" dxfId="1" priority="2">
      <formula>$J$19=5</formula>
    </cfRule>
  </conditionalFormatting>
  <conditionalFormatting sqref="C19:F19">
    <cfRule type="expression" dxfId="0" priority="1">
      <formula>$J$19=5</formula>
    </cfRule>
  </conditionalFormatting>
  <hyperlinks>
    <hyperlink ref="F2:H2" location="Instructions!A1" display="Go to instructions"/>
  </hyperlinks>
  <printOptions horizontalCentered="1" verticalCentered="1"/>
  <pageMargins left="0.5" right="0.4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16</xdr:row>
                    <xdr:rowOff>106680</xdr:rowOff>
                  </from>
                  <to>
                    <xdr:col>6</xdr:col>
                    <xdr:colOff>289560</xdr:colOff>
                    <xdr:row>17</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5"/>
  <sheetViews>
    <sheetView showGridLines="0" workbookViewId="0"/>
  </sheetViews>
  <sheetFormatPr defaultColWidth="0" defaultRowHeight="0" customHeight="1" zeroHeight="1" x14ac:dyDescent="0.3"/>
  <cols>
    <col min="1" max="1" width="7.44140625" style="68" customWidth="1"/>
    <col min="2" max="2" width="16.33203125" style="68" customWidth="1"/>
    <col min="3" max="3" width="12.5546875" style="68" customWidth="1"/>
    <col min="4" max="4" width="13.88671875" style="68" customWidth="1"/>
    <col min="5" max="5" width="17.33203125" style="68" customWidth="1"/>
    <col min="6" max="6" width="3.6640625" style="68" customWidth="1"/>
    <col min="7" max="7" width="35.6640625" style="68" customWidth="1"/>
    <col min="8" max="8" width="32.109375" style="68" customWidth="1"/>
    <col min="9" max="9" width="2.5546875" style="68" customWidth="1"/>
    <col min="10" max="10" width="10.5546875" style="68" customWidth="1"/>
    <col min="11" max="14" width="0" style="68" hidden="1" customWidth="1"/>
    <col min="15" max="15" width="12.88671875" style="68" hidden="1" customWidth="1"/>
    <col min="16" max="18" width="0" style="68" hidden="1" customWidth="1"/>
    <col min="19" max="16384" width="9.109375" style="68" hidden="1"/>
  </cols>
  <sheetData>
    <row r="1" spans="1:10" ht="15" x14ac:dyDescent="0.25">
      <c r="A1" s="67"/>
      <c r="B1" s="67"/>
      <c r="C1" s="67"/>
      <c r="D1" s="67"/>
      <c r="E1" s="67"/>
      <c r="F1" s="67"/>
      <c r="G1" s="67"/>
      <c r="H1" s="67"/>
      <c r="I1" s="67"/>
      <c r="J1" s="67"/>
    </row>
    <row r="2" spans="1:10" ht="25.5" customHeight="1" x14ac:dyDescent="0.25">
      <c r="A2" s="67"/>
      <c r="B2" s="67"/>
      <c r="C2" s="67"/>
      <c r="D2" s="67"/>
      <c r="E2" s="67"/>
      <c r="F2" s="67"/>
      <c r="G2" s="67"/>
      <c r="H2" s="67"/>
      <c r="I2" s="67"/>
      <c r="J2" s="67"/>
    </row>
    <row r="3" spans="1:10" ht="19.5" thickBot="1" x14ac:dyDescent="0.35">
      <c r="A3" s="67"/>
      <c r="B3" s="507"/>
      <c r="C3" s="507"/>
      <c r="D3" s="507"/>
      <c r="E3" s="507"/>
      <c r="F3" s="67"/>
      <c r="G3" s="67"/>
      <c r="H3" s="67"/>
      <c r="I3" s="67"/>
      <c r="J3" s="67"/>
    </row>
    <row r="4" spans="1:10" ht="15.75" customHeight="1" thickBot="1" x14ac:dyDescent="0.3">
      <c r="A4" s="67"/>
      <c r="B4" s="508" t="s">
        <v>139</v>
      </c>
      <c r="C4" s="509"/>
      <c r="D4" s="509"/>
      <c r="E4" s="510"/>
      <c r="F4" s="67"/>
      <c r="H4" s="67"/>
      <c r="I4" s="67"/>
      <c r="J4" s="67"/>
    </row>
    <row r="5" spans="1:10" ht="15" customHeight="1" x14ac:dyDescent="0.3">
      <c r="A5" s="67"/>
      <c r="B5" s="380" t="s">
        <v>140</v>
      </c>
      <c r="C5" s="381"/>
      <c r="D5" s="381"/>
      <c r="E5" s="382"/>
      <c r="F5" s="80"/>
      <c r="G5" s="81"/>
      <c r="H5" s="81"/>
      <c r="I5" s="81"/>
      <c r="J5" s="81"/>
    </row>
    <row r="6" spans="1:10" ht="15" thickBot="1" x14ac:dyDescent="0.35">
      <c r="A6" s="67"/>
      <c r="B6" s="383"/>
      <c r="C6" s="384"/>
      <c r="D6" s="384"/>
      <c r="E6" s="385"/>
      <c r="F6" s="80"/>
      <c r="G6" s="80"/>
      <c r="I6" s="80"/>
      <c r="J6" s="80"/>
    </row>
    <row r="7" spans="1:10" ht="45" x14ac:dyDescent="0.25">
      <c r="A7" s="67"/>
      <c r="B7" s="148" t="s">
        <v>10</v>
      </c>
      <c r="C7" s="149" t="s">
        <v>11</v>
      </c>
      <c r="D7" s="149" t="s">
        <v>12</v>
      </c>
      <c r="E7" s="150" t="s">
        <v>111</v>
      </c>
      <c r="F7" s="82"/>
      <c r="G7" s="82"/>
      <c r="H7" s="82"/>
      <c r="I7" s="82"/>
      <c r="J7" s="82"/>
    </row>
    <row r="8" spans="1:10" ht="15" x14ac:dyDescent="0.25">
      <c r="A8" s="83" t="s">
        <v>13</v>
      </c>
      <c r="B8" s="143"/>
      <c r="C8" s="144"/>
      <c r="D8" s="132">
        <f t="shared" ref="D8:D17" si="0">B8*C8</f>
        <v>0</v>
      </c>
      <c r="E8" s="133"/>
      <c r="F8" s="82"/>
      <c r="G8" s="82"/>
      <c r="H8" s="82"/>
      <c r="I8" s="82"/>
      <c r="J8" s="82"/>
    </row>
    <row r="9" spans="1:10" ht="15" x14ac:dyDescent="0.25">
      <c r="A9" s="83" t="s">
        <v>14</v>
      </c>
      <c r="B9" s="143"/>
      <c r="C9" s="144"/>
      <c r="D9" s="132">
        <f t="shared" si="0"/>
        <v>0</v>
      </c>
      <c r="E9" s="133"/>
      <c r="F9" s="82"/>
      <c r="G9" s="82"/>
      <c r="H9" s="82"/>
      <c r="I9" s="82"/>
      <c r="J9" s="82"/>
    </row>
    <row r="10" spans="1:10" ht="15" x14ac:dyDescent="0.25">
      <c r="A10" s="83" t="s">
        <v>15</v>
      </c>
      <c r="B10" s="143"/>
      <c r="C10" s="144"/>
      <c r="D10" s="132">
        <f t="shared" si="0"/>
        <v>0</v>
      </c>
      <c r="E10" s="134"/>
      <c r="F10" s="76"/>
      <c r="G10" s="82"/>
      <c r="H10" s="82"/>
      <c r="I10" s="76"/>
      <c r="J10" s="76"/>
    </row>
    <row r="11" spans="1:10" ht="15" x14ac:dyDescent="0.25">
      <c r="A11" s="83" t="s">
        <v>16</v>
      </c>
      <c r="B11" s="143"/>
      <c r="C11" s="144"/>
      <c r="D11" s="132">
        <f t="shared" si="0"/>
        <v>0</v>
      </c>
      <c r="E11" s="134"/>
      <c r="F11" s="76"/>
      <c r="G11" s="82"/>
      <c r="H11" s="82"/>
      <c r="I11" s="76"/>
      <c r="J11" s="76"/>
    </row>
    <row r="12" spans="1:10" ht="15" x14ac:dyDescent="0.25">
      <c r="A12" s="83" t="s">
        <v>17</v>
      </c>
      <c r="B12" s="143"/>
      <c r="C12" s="144"/>
      <c r="D12" s="132">
        <f t="shared" si="0"/>
        <v>0</v>
      </c>
      <c r="E12" s="134"/>
      <c r="F12" s="76"/>
      <c r="G12" s="82"/>
      <c r="H12" s="82"/>
      <c r="I12" s="76"/>
      <c r="J12" s="76"/>
    </row>
    <row r="13" spans="1:10" ht="15" x14ac:dyDescent="0.25">
      <c r="A13" s="83" t="s">
        <v>18</v>
      </c>
      <c r="B13" s="143"/>
      <c r="C13" s="144"/>
      <c r="D13" s="132">
        <f t="shared" si="0"/>
        <v>0</v>
      </c>
      <c r="E13" s="134"/>
      <c r="F13" s="76"/>
      <c r="G13" s="82"/>
      <c r="H13" s="82"/>
      <c r="I13" s="76"/>
      <c r="J13" s="76"/>
    </row>
    <row r="14" spans="1:10" ht="15" x14ac:dyDescent="0.25">
      <c r="A14" s="83" t="s">
        <v>19</v>
      </c>
      <c r="B14" s="143"/>
      <c r="C14" s="144"/>
      <c r="D14" s="132">
        <f t="shared" si="0"/>
        <v>0</v>
      </c>
      <c r="E14" s="134"/>
      <c r="F14" s="76"/>
      <c r="G14" s="82"/>
      <c r="H14" s="82"/>
      <c r="I14" s="76"/>
      <c r="J14" s="76"/>
    </row>
    <row r="15" spans="1:10" ht="15" customHeight="1" x14ac:dyDescent="0.25">
      <c r="A15" s="83" t="s">
        <v>20</v>
      </c>
      <c r="B15" s="143"/>
      <c r="C15" s="144"/>
      <c r="D15" s="132">
        <f t="shared" si="0"/>
        <v>0</v>
      </c>
      <c r="E15" s="134"/>
      <c r="F15" s="76"/>
      <c r="G15" s="135"/>
      <c r="H15" s="135"/>
      <c r="I15" s="76"/>
      <c r="J15" s="76"/>
    </row>
    <row r="16" spans="1:10" ht="14.4" x14ac:dyDescent="0.3">
      <c r="A16" s="83" t="s">
        <v>21</v>
      </c>
      <c r="B16" s="143"/>
      <c r="C16" s="144"/>
      <c r="D16" s="132">
        <f t="shared" si="0"/>
        <v>0</v>
      </c>
      <c r="E16" s="134"/>
      <c r="F16" s="76"/>
      <c r="G16" s="511"/>
      <c r="H16" s="511"/>
      <c r="I16" s="76"/>
      <c r="J16" s="76"/>
    </row>
    <row r="17" spans="1:10" ht="15" thickBot="1" x14ac:dyDescent="0.35">
      <c r="A17" s="83" t="s">
        <v>22</v>
      </c>
      <c r="B17" s="143"/>
      <c r="C17" s="144"/>
      <c r="D17" s="132">
        <f t="shared" si="0"/>
        <v>0</v>
      </c>
      <c r="E17" s="155"/>
      <c r="F17" s="76"/>
      <c r="G17" s="511"/>
      <c r="H17" s="511"/>
      <c r="I17" s="76"/>
      <c r="J17" s="76"/>
    </row>
    <row r="18" spans="1:10" ht="15.75" thickBot="1" x14ac:dyDescent="0.3">
      <c r="A18" s="85" t="s">
        <v>23</v>
      </c>
      <c r="B18" s="136">
        <f>SUM(B8:B17)</f>
        <v>0</v>
      </c>
      <c r="C18" s="137"/>
      <c r="D18" s="154">
        <f>SUM(D8:D17)</f>
        <v>0</v>
      </c>
      <c r="E18" s="158">
        <f>ROUND((IF(D18=0,0,IF(B18=0,0,D18/B18))),2)</f>
        <v>0</v>
      </c>
      <c r="F18" s="156" t="s">
        <v>209</v>
      </c>
      <c r="G18" s="157"/>
      <c r="H18" s="153"/>
      <c r="I18" s="91"/>
      <c r="J18" s="91"/>
    </row>
    <row r="19" spans="1:10" ht="15" hidden="1" x14ac:dyDescent="0.25">
      <c r="A19" s="67"/>
      <c r="B19" s="67"/>
      <c r="C19" s="67"/>
      <c r="D19" s="67" t="s">
        <v>36</v>
      </c>
      <c r="E19" s="69">
        <f>ROUND(E18,2)</f>
        <v>0</v>
      </c>
      <c r="F19" s="69"/>
      <c r="H19" s="91"/>
      <c r="I19" s="69"/>
      <c r="J19" s="69"/>
    </row>
    <row r="20" spans="1:10" ht="14.4" x14ac:dyDescent="0.3">
      <c r="A20" s="67"/>
      <c r="B20" s="67"/>
      <c r="C20" s="67"/>
      <c r="D20" s="67"/>
      <c r="E20" s="67"/>
      <c r="F20" s="67"/>
      <c r="G20" s="512" t="s">
        <v>214</v>
      </c>
      <c r="H20" s="512"/>
      <c r="I20" s="91"/>
      <c r="J20" s="91"/>
    </row>
    <row r="21" spans="1:10" ht="14.4" x14ac:dyDescent="0.3">
      <c r="A21" s="67"/>
      <c r="B21" s="67"/>
      <c r="C21" s="67"/>
      <c r="D21" s="67"/>
      <c r="E21" s="67"/>
      <c r="F21" s="67"/>
      <c r="G21" s="512"/>
      <c r="H21" s="512"/>
      <c r="I21" s="67"/>
      <c r="J21" s="67"/>
    </row>
    <row r="22" spans="1:10" ht="15" x14ac:dyDescent="0.25">
      <c r="A22" s="67"/>
      <c r="B22" s="505" t="s">
        <v>142</v>
      </c>
      <c r="C22" s="505"/>
      <c r="D22" s="505"/>
      <c r="E22" s="505"/>
      <c r="F22" s="67"/>
      <c r="G22" s="247" t="s">
        <v>52</v>
      </c>
      <c r="H22" s="67"/>
      <c r="I22" s="97"/>
      <c r="J22" s="97"/>
    </row>
    <row r="23" spans="1:10" ht="14.4" x14ac:dyDescent="0.3">
      <c r="A23" s="506" t="s">
        <v>25</v>
      </c>
      <c r="B23" s="506"/>
      <c r="C23" s="506"/>
      <c r="D23" s="506"/>
      <c r="E23" s="506"/>
      <c r="F23" s="506"/>
      <c r="G23" s="506"/>
      <c r="H23" s="506"/>
      <c r="I23" s="506"/>
      <c r="J23" s="506"/>
    </row>
    <row r="24" spans="1:10" ht="14.4" x14ac:dyDescent="0.3">
      <c r="A24" s="506"/>
      <c r="B24" s="506"/>
      <c r="C24" s="506"/>
      <c r="D24" s="506"/>
      <c r="E24" s="506"/>
      <c r="F24" s="506"/>
      <c r="G24" s="506"/>
      <c r="H24" s="506"/>
      <c r="I24" s="506"/>
      <c r="J24" s="506"/>
    </row>
    <row r="25" spans="1:10" ht="15" x14ac:dyDescent="0.25">
      <c r="A25" s="67"/>
      <c r="B25" s="67"/>
      <c r="C25" s="67"/>
      <c r="D25" s="67"/>
      <c r="E25" s="67"/>
      <c r="F25" s="67"/>
      <c r="G25" s="67"/>
      <c r="H25" s="67"/>
      <c r="I25" s="67"/>
      <c r="J25" s="67"/>
    </row>
  </sheetData>
  <sheetProtection password="CC30" sheet="1" objects="1" scenarios="1"/>
  <mergeCells count="8">
    <mergeCell ref="B22:E22"/>
    <mergeCell ref="A23:J24"/>
    <mergeCell ref="B3:E3"/>
    <mergeCell ref="B4:E4"/>
    <mergeCell ref="B5:E6"/>
    <mergeCell ref="G16:G17"/>
    <mergeCell ref="H16:H17"/>
    <mergeCell ref="G20:H21"/>
  </mergeCells>
  <hyperlinks>
    <hyperlink ref="B22:E22" location="'SY 15-16 NonFederal Calculator'!A1" display="Click to go back to SY 15-16 Non-Federal Calculator"/>
    <hyperlink ref="G22"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5"/>
  <sheetViews>
    <sheetView showGridLines="0" workbookViewId="0">
      <selection activeCell="G20" sqref="G20:H21"/>
    </sheetView>
  </sheetViews>
  <sheetFormatPr defaultColWidth="0" defaultRowHeight="0" customHeight="1" zeroHeight="1" x14ac:dyDescent="0.3"/>
  <cols>
    <col min="1" max="1" width="7.44140625" style="68" customWidth="1"/>
    <col min="2" max="2" width="16.33203125" style="68" customWidth="1"/>
    <col min="3" max="3" width="12.5546875" style="68" customWidth="1"/>
    <col min="4" max="4" width="13.88671875" style="68" customWidth="1"/>
    <col min="5" max="5" width="17.33203125" style="68" customWidth="1"/>
    <col min="6" max="6" width="3.6640625" style="68" customWidth="1"/>
    <col min="7" max="7" width="35.6640625" style="68" customWidth="1"/>
    <col min="8" max="8" width="32.109375" style="68" customWidth="1"/>
    <col min="9" max="9" width="2.5546875" style="68" customWidth="1"/>
    <col min="10" max="10" width="10.5546875" style="68" customWidth="1"/>
    <col min="11" max="14" width="0" style="68" hidden="1" customWidth="1"/>
    <col min="15" max="15" width="12.88671875" style="68" hidden="1" customWidth="1"/>
    <col min="16" max="18" width="0" style="68" hidden="1" customWidth="1"/>
    <col min="19" max="16384" width="9.109375" style="68" hidden="1"/>
  </cols>
  <sheetData>
    <row r="1" spans="1:10" ht="15" x14ac:dyDescent="0.25">
      <c r="A1" s="67"/>
      <c r="B1" s="67"/>
      <c r="C1" s="67"/>
      <c r="D1" s="67"/>
      <c r="E1" s="67"/>
      <c r="F1" s="67"/>
      <c r="G1" s="67"/>
      <c r="H1" s="67"/>
      <c r="I1" s="67"/>
      <c r="J1" s="67"/>
    </row>
    <row r="2" spans="1:10" ht="25.5" customHeight="1" x14ac:dyDescent="0.25">
      <c r="A2" s="67"/>
      <c r="B2" s="67"/>
      <c r="C2" s="67"/>
      <c r="D2" s="67"/>
      <c r="E2" s="67"/>
      <c r="F2" s="67"/>
      <c r="G2" s="67"/>
      <c r="H2" s="67"/>
      <c r="I2" s="67"/>
      <c r="J2" s="67"/>
    </row>
    <row r="3" spans="1:10" ht="19.5" thickBot="1" x14ac:dyDescent="0.35">
      <c r="A3" s="67"/>
      <c r="B3" s="507"/>
      <c r="C3" s="507"/>
      <c r="D3" s="507"/>
      <c r="E3" s="507"/>
      <c r="F3" s="67"/>
      <c r="G3" s="67"/>
      <c r="H3" s="67"/>
      <c r="I3" s="67"/>
      <c r="J3" s="67"/>
    </row>
    <row r="4" spans="1:10" ht="15.75" customHeight="1" thickBot="1" x14ac:dyDescent="0.3">
      <c r="A4" s="67"/>
      <c r="B4" s="508" t="s">
        <v>57</v>
      </c>
      <c r="C4" s="509"/>
      <c r="D4" s="509"/>
      <c r="E4" s="510"/>
      <c r="F4" s="67"/>
      <c r="H4" s="67"/>
      <c r="I4" s="67"/>
      <c r="J4" s="67"/>
    </row>
    <row r="5" spans="1:10" ht="15" customHeight="1" x14ac:dyDescent="0.3">
      <c r="A5" s="67"/>
      <c r="B5" s="380" t="s">
        <v>56</v>
      </c>
      <c r="C5" s="381"/>
      <c r="D5" s="381"/>
      <c r="E5" s="382"/>
      <c r="F5" s="80"/>
      <c r="G5" s="81"/>
      <c r="H5" s="81"/>
      <c r="I5" s="81"/>
      <c r="J5" s="81"/>
    </row>
    <row r="6" spans="1:10" ht="15" thickBot="1" x14ac:dyDescent="0.35">
      <c r="A6" s="67"/>
      <c r="B6" s="383"/>
      <c r="C6" s="384"/>
      <c r="D6" s="384"/>
      <c r="E6" s="385"/>
      <c r="F6" s="80"/>
      <c r="G6" s="80"/>
      <c r="I6" s="80"/>
      <c r="J6" s="80"/>
    </row>
    <row r="7" spans="1:10" ht="45" x14ac:dyDescent="0.25">
      <c r="A7" s="67"/>
      <c r="B7" s="148" t="s">
        <v>10</v>
      </c>
      <c r="C7" s="149" t="s">
        <v>11</v>
      </c>
      <c r="D7" s="149" t="s">
        <v>12</v>
      </c>
      <c r="E7" s="150" t="s">
        <v>40</v>
      </c>
      <c r="F7" s="82"/>
      <c r="G7" s="82"/>
      <c r="H7" s="82"/>
      <c r="I7" s="82"/>
      <c r="J7" s="82"/>
    </row>
    <row r="8" spans="1:10" ht="15" x14ac:dyDescent="0.25">
      <c r="A8" s="83" t="s">
        <v>13</v>
      </c>
      <c r="B8" s="143"/>
      <c r="C8" s="144"/>
      <c r="D8" s="132">
        <f t="shared" ref="D8:D17" si="0">B8*C8</f>
        <v>0</v>
      </c>
      <c r="E8" s="133"/>
      <c r="F8" s="82"/>
      <c r="G8" s="82"/>
      <c r="H8" s="82"/>
      <c r="I8" s="82"/>
      <c r="J8" s="82"/>
    </row>
    <row r="9" spans="1:10" ht="15" x14ac:dyDescent="0.25">
      <c r="A9" s="83" t="s">
        <v>14</v>
      </c>
      <c r="B9" s="143"/>
      <c r="C9" s="144"/>
      <c r="D9" s="132">
        <f t="shared" si="0"/>
        <v>0</v>
      </c>
      <c r="E9" s="133"/>
      <c r="F9" s="82"/>
      <c r="G9" s="82"/>
      <c r="H9" s="82"/>
      <c r="I9" s="82"/>
      <c r="J9" s="82"/>
    </row>
    <row r="10" spans="1:10" ht="15" x14ac:dyDescent="0.25">
      <c r="A10" s="83" t="s">
        <v>15</v>
      </c>
      <c r="B10" s="143"/>
      <c r="C10" s="144"/>
      <c r="D10" s="132">
        <f t="shared" si="0"/>
        <v>0</v>
      </c>
      <c r="E10" s="134"/>
      <c r="F10" s="76"/>
      <c r="G10" s="82"/>
      <c r="H10" s="82"/>
      <c r="I10" s="76"/>
      <c r="J10" s="76"/>
    </row>
    <row r="11" spans="1:10" ht="15" x14ac:dyDescent="0.25">
      <c r="A11" s="83" t="s">
        <v>16</v>
      </c>
      <c r="B11" s="143"/>
      <c r="C11" s="144"/>
      <c r="D11" s="132">
        <f t="shared" si="0"/>
        <v>0</v>
      </c>
      <c r="E11" s="134"/>
      <c r="F11" s="76"/>
      <c r="G11" s="82"/>
      <c r="H11" s="82"/>
      <c r="I11" s="76"/>
      <c r="J11" s="76"/>
    </row>
    <row r="12" spans="1:10" ht="15" x14ac:dyDescent="0.25">
      <c r="A12" s="83" t="s">
        <v>17</v>
      </c>
      <c r="B12" s="143"/>
      <c r="C12" s="144"/>
      <c r="D12" s="132">
        <f t="shared" si="0"/>
        <v>0</v>
      </c>
      <c r="E12" s="134"/>
      <c r="F12" s="76"/>
      <c r="G12" s="82"/>
      <c r="H12" s="82"/>
      <c r="I12" s="76"/>
      <c r="J12" s="76"/>
    </row>
    <row r="13" spans="1:10" ht="15" x14ac:dyDescent="0.25">
      <c r="A13" s="83" t="s">
        <v>18</v>
      </c>
      <c r="B13" s="143"/>
      <c r="C13" s="144"/>
      <c r="D13" s="132">
        <f t="shared" si="0"/>
        <v>0</v>
      </c>
      <c r="E13" s="134"/>
      <c r="F13" s="76"/>
      <c r="G13" s="82"/>
      <c r="H13" s="82"/>
      <c r="I13" s="76"/>
      <c r="J13" s="76"/>
    </row>
    <row r="14" spans="1:10" ht="15" x14ac:dyDescent="0.25">
      <c r="A14" s="83" t="s">
        <v>19</v>
      </c>
      <c r="B14" s="143"/>
      <c r="C14" s="144"/>
      <c r="D14" s="132">
        <f t="shared" si="0"/>
        <v>0</v>
      </c>
      <c r="E14" s="134"/>
      <c r="F14" s="76"/>
      <c r="G14" s="82"/>
      <c r="H14" s="82"/>
      <c r="I14" s="76"/>
      <c r="J14" s="76"/>
    </row>
    <row r="15" spans="1:10" ht="15" customHeight="1" x14ac:dyDescent="0.25">
      <c r="A15" s="83" t="s">
        <v>20</v>
      </c>
      <c r="B15" s="143"/>
      <c r="C15" s="144"/>
      <c r="D15" s="132">
        <f t="shared" si="0"/>
        <v>0</v>
      </c>
      <c r="E15" s="134"/>
      <c r="F15" s="76"/>
      <c r="G15" s="135"/>
      <c r="H15" s="135"/>
      <c r="I15" s="76"/>
      <c r="J15" s="76"/>
    </row>
    <row r="16" spans="1:10" ht="14.4" x14ac:dyDescent="0.3">
      <c r="A16" s="83" t="s">
        <v>21</v>
      </c>
      <c r="B16" s="143"/>
      <c r="C16" s="144"/>
      <c r="D16" s="132">
        <f t="shared" si="0"/>
        <v>0</v>
      </c>
      <c r="E16" s="134"/>
      <c r="F16" s="76"/>
      <c r="G16" s="511"/>
      <c r="H16" s="511"/>
      <c r="I16" s="76"/>
      <c r="J16" s="76"/>
    </row>
    <row r="17" spans="1:10" ht="15" thickBot="1" x14ac:dyDescent="0.35">
      <c r="A17" s="83" t="s">
        <v>22</v>
      </c>
      <c r="B17" s="143"/>
      <c r="C17" s="144"/>
      <c r="D17" s="132">
        <f t="shared" si="0"/>
        <v>0</v>
      </c>
      <c r="E17" s="155"/>
      <c r="F17" s="76"/>
      <c r="G17" s="511"/>
      <c r="H17" s="511"/>
      <c r="I17" s="76"/>
      <c r="J17" s="76"/>
    </row>
    <row r="18" spans="1:10" ht="15.75" thickBot="1" x14ac:dyDescent="0.3">
      <c r="A18" s="85" t="s">
        <v>23</v>
      </c>
      <c r="B18" s="136">
        <f>SUM(B8:B17)</f>
        <v>0</v>
      </c>
      <c r="C18" s="137"/>
      <c r="D18" s="154">
        <f>SUM(D8:D17)</f>
        <v>0</v>
      </c>
      <c r="E18" s="158">
        <f>ROUND((IF(D18=0,0,IF(B18=0,0,D18/B18))),2)</f>
        <v>0</v>
      </c>
      <c r="F18" s="513" t="s">
        <v>59</v>
      </c>
      <c r="G18" s="514"/>
      <c r="H18" s="153"/>
      <c r="I18" s="91"/>
      <c r="J18" s="91"/>
    </row>
    <row r="19" spans="1:10" ht="15" hidden="1" x14ac:dyDescent="0.25">
      <c r="A19" s="67"/>
      <c r="B19" s="67"/>
      <c r="C19" s="67"/>
      <c r="D19" s="67" t="s">
        <v>36</v>
      </c>
      <c r="E19" s="69">
        <f>ROUND(E18,2)</f>
        <v>0</v>
      </c>
      <c r="F19" s="69"/>
      <c r="H19" s="91"/>
      <c r="I19" s="69"/>
      <c r="J19" s="69"/>
    </row>
    <row r="20" spans="1:10" ht="14.4" x14ac:dyDescent="0.3">
      <c r="A20" s="67"/>
      <c r="B20" s="67"/>
      <c r="C20" s="67"/>
      <c r="D20" s="67"/>
      <c r="E20" s="67"/>
      <c r="F20" s="67"/>
      <c r="G20" s="512" t="s">
        <v>213</v>
      </c>
      <c r="H20" s="512"/>
      <c r="I20" s="91"/>
      <c r="J20" s="91"/>
    </row>
    <row r="21" spans="1:10" ht="14.4" x14ac:dyDescent="0.3">
      <c r="A21" s="67"/>
      <c r="B21" s="67"/>
      <c r="C21" s="67"/>
      <c r="D21" s="67"/>
      <c r="E21" s="67"/>
      <c r="F21" s="67"/>
      <c r="G21" s="512"/>
      <c r="H21" s="512"/>
      <c r="I21" s="67"/>
      <c r="J21" s="67"/>
    </row>
    <row r="22" spans="1:10" ht="15" x14ac:dyDescent="0.25">
      <c r="A22" s="67"/>
      <c r="B22" s="505" t="s">
        <v>76</v>
      </c>
      <c r="C22" s="505"/>
      <c r="D22" s="505"/>
      <c r="E22" s="505"/>
      <c r="F22" s="67"/>
      <c r="G22" s="187" t="s">
        <v>52</v>
      </c>
      <c r="H22" s="67"/>
      <c r="I22" s="97"/>
      <c r="J22" s="97"/>
    </row>
    <row r="23" spans="1:10" ht="14.4" x14ac:dyDescent="0.3">
      <c r="A23" s="421" t="s">
        <v>25</v>
      </c>
      <c r="B23" s="421"/>
      <c r="C23" s="421"/>
      <c r="D23" s="421"/>
      <c r="E23" s="421"/>
      <c r="F23" s="421"/>
      <c r="G23" s="421"/>
      <c r="H23" s="421"/>
      <c r="I23" s="421"/>
      <c r="J23" s="421"/>
    </row>
    <row r="24" spans="1:10" ht="14.4" x14ac:dyDescent="0.3">
      <c r="A24" s="421"/>
      <c r="B24" s="421"/>
      <c r="C24" s="421"/>
      <c r="D24" s="421"/>
      <c r="E24" s="421"/>
      <c r="F24" s="421"/>
      <c r="G24" s="421"/>
      <c r="H24" s="421"/>
      <c r="I24" s="421"/>
      <c r="J24" s="421"/>
    </row>
    <row r="25" spans="1:10" ht="15" x14ac:dyDescent="0.25">
      <c r="A25" s="67"/>
      <c r="B25" s="67"/>
      <c r="C25" s="67"/>
      <c r="D25" s="67"/>
      <c r="E25" s="67"/>
      <c r="F25" s="67"/>
      <c r="G25" s="67"/>
      <c r="H25" s="67"/>
      <c r="I25" s="67"/>
      <c r="J25" s="67"/>
    </row>
  </sheetData>
  <sheetProtection password="CC30" sheet="1" objects="1" scenarios="1"/>
  <mergeCells count="9">
    <mergeCell ref="G16:G17"/>
    <mergeCell ref="H16:H17"/>
    <mergeCell ref="A23:J24"/>
    <mergeCell ref="G20:H21"/>
    <mergeCell ref="B3:E3"/>
    <mergeCell ref="B4:E4"/>
    <mergeCell ref="B5:E6"/>
    <mergeCell ref="B22:E22"/>
    <mergeCell ref="F18:G18"/>
  </mergeCells>
  <hyperlinks>
    <hyperlink ref="B22:E22" location="'Unrounded Requirement Finder'!A1" display="Click to go back to Unrounded Requirement Finder"/>
    <hyperlink ref="G22" location="Instructions!A1" display="Go to instructions"/>
  </hyperlinks>
  <pageMargins left="0.4" right="0.4" top="0.5" bottom="0.5" header="0.55000000000000004" footer="0.55000000000000004"/>
  <pageSetup scale="85" orientation="landscape" r:id="rId1"/>
  <ignoredErrors>
    <ignoredError sqref="A8: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7.5" x14ac:dyDescent="0.3">
      <c r="A1" s="25" t="s">
        <v>0</v>
      </c>
      <c r="B1" s="26" t="s">
        <v>1</v>
      </c>
      <c r="C1" s="26" t="s">
        <v>2</v>
      </c>
      <c r="D1" s="26" t="s">
        <v>3</v>
      </c>
      <c r="E1" s="26" t="s">
        <v>4</v>
      </c>
      <c r="F1" s="26" t="s">
        <v>5</v>
      </c>
      <c r="G1" s="26" t="s">
        <v>6</v>
      </c>
      <c r="H1" s="26" t="s">
        <v>7</v>
      </c>
      <c r="I1" s="27" t="s">
        <v>8</v>
      </c>
    </row>
    <row r="2" spans="1:9" ht="15"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ht="15"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ht="15"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ht="15"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ht="15"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ht="15"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ht="15"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ht="15"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ht="15"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ht="15"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ht="15"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ht="15"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ht="15"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ht="15"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ht="15"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ht="15"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ht="15"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ht="15"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ht="15"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ht="15"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ht="15"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ht="15"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ht="15"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ht="15"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ht="15"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ht="15"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ht="15"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ht="15"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ht="15"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ht="15"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ht="15"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ht="15"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ht="15"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ht="15"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ht="15"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ht="15"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ht="15"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ht="15"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ht="15"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ht="15"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ht="15"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ht="15"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ht="15"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ht="15"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ht="15"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ht="15"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ht="15"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ht="15"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ht="15"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ht="15"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ht="15"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ht="15"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ht="15"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ht="15"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ht="15"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ht="15"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ht="15"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ht="15"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ht="15"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ht="15"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ht="15"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ht="15"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ht="15"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ht="15"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ht="15"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ht="15"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ht="15"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ht="15"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ht="15"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ht="15"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ht="15"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ht="15"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ht="15"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ht="15"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ht="15"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ht="15"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ht="15"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ht="15"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ht="15"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ht="15"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ht="15"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ht="15"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ht="15"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ht="15"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ht="15"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ht="15"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ht="15"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ht="15"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ht="15"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ht="15"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ht="15"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ht="15"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ht="15"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ht="15"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ht="15"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ht="15"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ht="15"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ht="15"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ht="15"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ht="15"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ht="15"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ht="15"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ht="15"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ht="15"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ht="15"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ht="15"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ht="15"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ht="15"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ht="15"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ht="15"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ht="15"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ht="15"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ht="15"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ht="15"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ht="15"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ht="15"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ht="15"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ht="15"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ht="15"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ht="15"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ht="15"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ht="15"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ht="15"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ht="15"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ht="15"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ht="15"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ht="15"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ht="15"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ht="15"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ht="15"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ht="15"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ht="15"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ht="15"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ht="15"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ht="15"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ht="15"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ht="15"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ht="15"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ht="15"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ht="15"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ht="15"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ht="15"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ht="15"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ht="15"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ht="15"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ht="15"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ht="15"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ht="15"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ht="15"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ht="15"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ht="15"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ht="15"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ht="15"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ht="15"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ht="15"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ht="15"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ht="15"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ht="15"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ht="15"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ht="15"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ht="15"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ht="15"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ht="15"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ht="15"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ht="15"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ht="15"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ht="15"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ht="15"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ht="15"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ht="15"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ht="15"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ht="15"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ht="15"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ht="15"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ht="15"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ht="15"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ht="15"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ht="15"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ht="15"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ht="15"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ht="15"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ht="15"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ht="15"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ht="15"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ht="15"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ht="15"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ht="15"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ht="15"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ht="15"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ht="15"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ht="15"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ht="15"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ht="15"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ht="15"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ht="15"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ht="15"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ht="15"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ht="15"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ht="15"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ht="15"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ht="15"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ht="15"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ht="15"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ht="15"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ht="15"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ht="15"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ht="15"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ht="15"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ht="15"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ht="15"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ht="15"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ht="15"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ht="15"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ht="15"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ht="15"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ht="15"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ht="15"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ht="15"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ht="15"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ht="15"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ht="15"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ht="15"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ht="15"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ht="15"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ht="15"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ht="15"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ht="15"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ht="15"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ht="15"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ht="15"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ht="15"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ht="15"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ht="15"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ht="15"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ht="15"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ht="15"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ht="15"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ht="15"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ht="15"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ht="15"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ht="15"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ht="15"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ht="15"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ht="15"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ht="15"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ht="15"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ht="15"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ht="15"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ht="15"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ht="15"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ht="15"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ht="15"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ht="15"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ht="15"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ht="15"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ht="15"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ht="15"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ht="15"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ht="15"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ht="15"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ht="15"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76414393-1dbb-4232-8691-371b83ebe9e8" xsi:nil="true"/>
    <ParentID xmlns="76414393-1dbb-4232-8691-371b83ebe9e8">40130</ParentID>
    <Document_x0020_Type xmlns="76414393-1dbb-4232-8691-371b83ebe9e8" xsi:nil="true"/>
    <ParentContentType xmlns="76414393-1dbb-4232-8691-371b83ebe9e8">Work Package</ParentContentType>
  </documentManagement>
</p:properties>
</file>

<file path=customXml/item4.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C00FE17-A624-4A25-BFA6-A9E2B5A119A3}">
  <ds:schemaRefs>
    <ds:schemaRef ds:uri="http://schemas.microsoft.com/sharepoint/events"/>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elements/1.1/"/>
    <ds:schemaRef ds:uri="76414393-1dbb-4232-8691-371b83ebe9e8"/>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3508CF48-F806-4DC2-ACA6-20AA78EC4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Unrounded Requirement Finder</vt:lpstr>
      <vt:lpstr>SY 15-16 Price Calculator</vt:lpstr>
      <vt:lpstr>SY 15-16 NonFederal Calculator</vt:lpstr>
      <vt:lpstr>SY 15-16 Split Calculator</vt:lpstr>
      <vt:lpstr>SY 2015-2016 REPORT</vt:lpstr>
      <vt:lpstr>SY 14-15 Price Calculator</vt:lpstr>
      <vt:lpstr>SY 10-11 Price Calculator</vt:lpstr>
      <vt:lpstr>2012-2013 Pricing table</vt:lpstr>
      <vt:lpstr>2011-12 Pricing table</vt:lpstr>
      <vt:lpstr>Instructions!Print_Area</vt:lpstr>
      <vt:lpstr>'SY 15-16 NonFederal Calculator'!Print_Area</vt:lpstr>
      <vt:lpstr>'SY 15-16 Price Calculator'!Print_Area</vt:lpstr>
      <vt:lpstr>'SY 15-16 Split Calculator'!Print_Area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Kowtha, Bramaramba - FNS</cp:lastModifiedBy>
  <cp:lastPrinted>2015-06-24T18:57:52Z</cp:lastPrinted>
  <dcterms:created xsi:type="dcterms:W3CDTF">2011-05-25T19:12:04Z</dcterms:created>
  <dcterms:modified xsi:type="dcterms:W3CDTF">2015-07-06T19:44:52Z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